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YURECUARO\PRESUPUESTOS\PRESUPUESTOS 2021\EGRESOS\"/>
    </mc:Choice>
  </mc:AlternateContent>
  <bookViews>
    <workbookView xWindow="0" yWindow="0" windowWidth="20490" windowHeight="9045"/>
  </bookViews>
  <sheets>
    <sheet name="PLANTILLA 2020" sheetId="38" r:id="rId1"/>
    <sheet name="Hoja2" sheetId="40" state="hidden" r:id="rId2"/>
    <sheet name="BUENA ADMINISTRATIVOS" sheetId="37" state="hidden" r:id="rId3"/>
    <sheet name="EFECTIVO ADMON" sheetId="16" state="hidden" r:id="rId4"/>
    <sheet name="ADMINISTRACION BANAMEX" sheetId="28" state="hidden" r:id="rId5"/>
    <sheet name=" SEGURIDAD BANCOMER" sheetId="32" state="hidden" r:id="rId6"/>
    <sheet name="SEGURIDAD EFECTIVO" sheetId="33" state="hidden" r:id="rId7"/>
    <sheet name="SEGURIDAD BANAMEX" sheetId="3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4" hidden="1">'ADMINISTRACION BANAMEX'!$A$2:$E$30</definedName>
    <definedName name="_xlnm.Print_Area" localSheetId="3">'EFECTIVO ADMON'!$A$3:$C$4</definedName>
    <definedName name="_xlnm.Print_Area" localSheetId="6">'SEGURIDAD EFECTIVO'!$A$1:$C$8</definedName>
    <definedName name="SUELDO_BRUTO_MENSUAL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36" i="38" l="1"/>
  <c r="J337" i="38"/>
  <c r="J338" i="38"/>
  <c r="J339" i="38"/>
  <c r="J340" i="38"/>
  <c r="J341" i="38"/>
  <c r="J342" i="38"/>
  <c r="J343" i="38"/>
  <c r="J344" i="38"/>
  <c r="J335" i="38"/>
  <c r="J310" i="38"/>
  <c r="J311" i="38"/>
  <c r="J312" i="38"/>
  <c r="J313" i="38"/>
  <c r="J314" i="38"/>
  <c r="J315" i="38"/>
  <c r="J316" i="38"/>
  <c r="J317" i="38"/>
  <c r="J318" i="38"/>
  <c r="J319" i="38"/>
  <c r="J320" i="38"/>
  <c r="J321" i="38"/>
  <c r="J322" i="38"/>
  <c r="J323" i="38"/>
  <c r="J324" i="38"/>
  <c r="J325" i="38"/>
  <c r="J326" i="38"/>
  <c r="J327" i="38"/>
  <c r="J328" i="38"/>
  <c r="J329" i="38"/>
  <c r="J330" i="38"/>
  <c r="J309" i="38"/>
  <c r="J147" i="38"/>
  <c r="J148" i="38"/>
  <c r="J149" i="38"/>
  <c r="J150" i="38"/>
  <c r="J151" i="38"/>
  <c r="J152" i="38"/>
  <c r="J153" i="38"/>
  <c r="J154" i="38"/>
  <c r="J155" i="38"/>
  <c r="J156" i="38"/>
  <c r="J146" i="38"/>
  <c r="J114" i="38"/>
  <c r="J115" i="38"/>
  <c r="J116" i="38"/>
  <c r="J117" i="38"/>
  <c r="J118" i="38"/>
  <c r="J119" i="38"/>
  <c r="J120" i="38"/>
  <c r="J121" i="38"/>
  <c r="J122" i="38"/>
  <c r="J123" i="38"/>
  <c r="J124" i="38"/>
  <c r="J125" i="38"/>
  <c r="J126" i="38"/>
  <c r="J127" i="38"/>
  <c r="J128" i="38"/>
  <c r="J129" i="38"/>
  <c r="J130" i="38"/>
  <c r="J131" i="38"/>
  <c r="J132" i="38"/>
  <c r="J133" i="38"/>
  <c r="J134" i="38"/>
  <c r="J135" i="38"/>
  <c r="J136" i="38"/>
  <c r="J137" i="38"/>
  <c r="J138" i="38"/>
  <c r="J139" i="38"/>
  <c r="J140" i="38"/>
  <c r="J141" i="38"/>
  <c r="J142" i="38"/>
  <c r="J113" i="38"/>
  <c r="J103" i="38"/>
  <c r="J104" i="38"/>
  <c r="J105" i="38"/>
  <c r="J106" i="38"/>
  <c r="J107" i="38"/>
  <c r="J108" i="38"/>
  <c r="J109" i="38"/>
  <c r="J110" i="38"/>
  <c r="J102" i="38"/>
  <c r="J88" i="38"/>
  <c r="J89" i="38"/>
  <c r="J90" i="38"/>
  <c r="J91" i="38"/>
  <c r="J92" i="38"/>
  <c r="J93" i="38"/>
  <c r="J94" i="38"/>
  <c r="J95" i="38"/>
  <c r="J96" i="38"/>
  <c r="J97" i="38"/>
  <c r="J87" i="38"/>
  <c r="L83" i="38"/>
  <c r="J69" i="38"/>
  <c r="J70" i="38"/>
  <c r="J71" i="38"/>
  <c r="J72" i="38"/>
  <c r="J73" i="38"/>
  <c r="J74" i="38"/>
  <c r="J75" i="38"/>
  <c r="J76" i="38"/>
  <c r="J77" i="38"/>
  <c r="J78" i="38"/>
  <c r="J79" i="38"/>
  <c r="J80" i="38"/>
  <c r="J81" i="38"/>
  <c r="J82" i="38"/>
  <c r="J83" i="38"/>
  <c r="J68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63" i="38"/>
  <c r="J40" i="38"/>
  <c r="J35" i="38"/>
  <c r="J27" i="38"/>
  <c r="J28" i="38"/>
  <c r="J29" i="38"/>
  <c r="J30" i="38"/>
  <c r="J26" i="38"/>
  <c r="J19" i="38"/>
  <c r="J20" i="38"/>
  <c r="J21" i="38"/>
  <c r="J22" i="38"/>
  <c r="J14" i="38"/>
  <c r="I69" i="38" l="1"/>
  <c r="L14" i="38"/>
  <c r="I350" i="38" l="1"/>
  <c r="J350" i="38" s="1"/>
  <c r="L350" i="38" s="1"/>
  <c r="I351" i="38"/>
  <c r="J351" i="38" s="1"/>
  <c r="L351" i="38" s="1"/>
  <c r="I352" i="38"/>
  <c r="J352" i="38" s="1"/>
  <c r="L352" i="38" s="1"/>
  <c r="I353" i="38"/>
  <c r="J353" i="38" s="1"/>
  <c r="L353" i="38" s="1"/>
  <c r="I354" i="38"/>
  <c r="J354" i="38" s="1"/>
  <c r="L354" i="38" s="1"/>
  <c r="I355" i="38"/>
  <c r="J355" i="38" s="1"/>
  <c r="L355" i="38" s="1"/>
  <c r="I356" i="38"/>
  <c r="J356" i="38" s="1"/>
  <c r="L356" i="38" s="1"/>
  <c r="I357" i="38"/>
  <c r="J357" i="38" s="1"/>
  <c r="L357" i="38" s="1"/>
  <c r="I358" i="38"/>
  <c r="J358" i="38" s="1"/>
  <c r="L358" i="38" s="1"/>
  <c r="I359" i="38"/>
  <c r="J359" i="38" s="1"/>
  <c r="L359" i="38" s="1"/>
  <c r="I360" i="38"/>
  <c r="J360" i="38" s="1"/>
  <c r="L360" i="38" s="1"/>
  <c r="I361" i="38"/>
  <c r="J361" i="38" s="1"/>
  <c r="L361" i="38" s="1"/>
  <c r="I362" i="38"/>
  <c r="J362" i="38" s="1"/>
  <c r="L362" i="38" s="1"/>
  <c r="I363" i="38"/>
  <c r="J363" i="38" s="1"/>
  <c r="L363" i="38" s="1"/>
  <c r="I364" i="38"/>
  <c r="J364" i="38" s="1"/>
  <c r="L364" i="38" s="1"/>
  <c r="I365" i="38"/>
  <c r="J365" i="38" s="1"/>
  <c r="L365" i="38" s="1"/>
  <c r="I366" i="38"/>
  <c r="J366" i="38" s="1"/>
  <c r="L366" i="38" s="1"/>
  <c r="I367" i="38"/>
  <c r="J367" i="38" s="1"/>
  <c r="L367" i="38" s="1"/>
  <c r="I368" i="38"/>
  <c r="J368" i="38" s="1"/>
  <c r="L368" i="38" s="1"/>
  <c r="I369" i="38"/>
  <c r="J369" i="38" s="1"/>
  <c r="L369" i="38" s="1"/>
  <c r="I370" i="38"/>
  <c r="J370" i="38" s="1"/>
  <c r="L370" i="38" s="1"/>
  <c r="I371" i="38"/>
  <c r="J371" i="38" s="1"/>
  <c r="L371" i="38" s="1"/>
  <c r="I372" i="38"/>
  <c r="J372" i="38" s="1"/>
  <c r="L372" i="38" s="1"/>
  <c r="I373" i="38"/>
  <c r="J373" i="38" s="1"/>
  <c r="L373" i="38" s="1"/>
  <c r="I374" i="38"/>
  <c r="J374" i="38" s="1"/>
  <c r="L374" i="38" s="1"/>
  <c r="I375" i="38"/>
  <c r="J375" i="38" s="1"/>
  <c r="L375" i="38" s="1"/>
  <c r="I376" i="38"/>
  <c r="J376" i="38" s="1"/>
  <c r="L376" i="38" s="1"/>
  <c r="I377" i="38"/>
  <c r="J377" i="38" s="1"/>
  <c r="L377" i="38" s="1"/>
  <c r="I378" i="38"/>
  <c r="J378" i="38" s="1"/>
  <c r="L378" i="38" s="1"/>
  <c r="I379" i="38"/>
  <c r="J379" i="38" s="1"/>
  <c r="L379" i="38" s="1"/>
  <c r="I380" i="38"/>
  <c r="J380" i="38" s="1"/>
  <c r="L380" i="38" s="1"/>
  <c r="I381" i="38"/>
  <c r="J381" i="38" s="1"/>
  <c r="L381" i="38" s="1"/>
  <c r="I382" i="38"/>
  <c r="J382" i="38" s="1"/>
  <c r="L382" i="38" s="1"/>
  <c r="I383" i="38"/>
  <c r="J383" i="38" s="1"/>
  <c r="L383" i="38" s="1"/>
  <c r="I384" i="38"/>
  <c r="J384" i="38" s="1"/>
  <c r="L384" i="38" s="1"/>
  <c r="I385" i="38"/>
  <c r="J385" i="38" s="1"/>
  <c r="L385" i="38" s="1"/>
  <c r="I386" i="38"/>
  <c r="J386" i="38" s="1"/>
  <c r="L386" i="38" s="1"/>
  <c r="I387" i="38"/>
  <c r="J387" i="38" s="1"/>
  <c r="L387" i="38" s="1"/>
  <c r="I388" i="38"/>
  <c r="J388" i="38" s="1"/>
  <c r="L388" i="38" s="1"/>
  <c r="I389" i="38"/>
  <c r="J389" i="38" s="1"/>
  <c r="L389" i="38" s="1"/>
  <c r="I390" i="38"/>
  <c r="J390" i="38" s="1"/>
  <c r="L390" i="38" s="1"/>
  <c r="I391" i="38"/>
  <c r="J391" i="38" s="1"/>
  <c r="L391" i="38" s="1"/>
  <c r="I392" i="38"/>
  <c r="J392" i="38" s="1"/>
  <c r="L392" i="38" s="1"/>
  <c r="I393" i="38"/>
  <c r="J393" i="38" s="1"/>
  <c r="L393" i="38" s="1"/>
  <c r="I394" i="38"/>
  <c r="J394" i="38" s="1"/>
  <c r="L394" i="38" s="1"/>
  <c r="I395" i="38"/>
  <c r="J395" i="38" s="1"/>
  <c r="L395" i="38" s="1"/>
  <c r="I396" i="38"/>
  <c r="J396" i="38" s="1"/>
  <c r="L396" i="38" s="1"/>
  <c r="I397" i="38"/>
  <c r="J397" i="38" s="1"/>
  <c r="L397" i="38" s="1"/>
  <c r="I398" i="38"/>
  <c r="J398" i="38" s="1"/>
  <c r="L398" i="38" s="1"/>
  <c r="I399" i="38"/>
  <c r="J399" i="38" s="1"/>
  <c r="L399" i="38" s="1"/>
  <c r="I400" i="38"/>
  <c r="J400" i="38" s="1"/>
  <c r="L400" i="38" s="1"/>
  <c r="I401" i="38"/>
  <c r="J401" i="38" s="1"/>
  <c r="L401" i="38" s="1"/>
  <c r="I402" i="38"/>
  <c r="J402" i="38" s="1"/>
  <c r="L402" i="38" s="1"/>
  <c r="I403" i="38"/>
  <c r="J403" i="38" s="1"/>
  <c r="L403" i="38" s="1"/>
  <c r="I404" i="38"/>
  <c r="J404" i="38" s="1"/>
  <c r="L404" i="38" s="1"/>
  <c r="I405" i="38"/>
  <c r="J405" i="38" s="1"/>
  <c r="L405" i="38" s="1"/>
  <c r="I406" i="38"/>
  <c r="J406" i="38" s="1"/>
  <c r="L406" i="38" s="1"/>
  <c r="I407" i="38"/>
  <c r="J407" i="38" s="1"/>
  <c r="L407" i="38" s="1"/>
  <c r="I408" i="38"/>
  <c r="J408" i="38" s="1"/>
  <c r="L408" i="38" s="1"/>
  <c r="I409" i="38"/>
  <c r="J409" i="38" s="1"/>
  <c r="L409" i="38" s="1"/>
  <c r="I410" i="38"/>
  <c r="J410" i="38" s="1"/>
  <c r="L410" i="38" s="1"/>
  <c r="I411" i="38"/>
  <c r="J411" i="38" s="1"/>
  <c r="L411" i="38" s="1"/>
  <c r="I412" i="38"/>
  <c r="J412" i="38" s="1"/>
  <c r="L412" i="38" s="1"/>
  <c r="I413" i="38"/>
  <c r="J413" i="38" s="1"/>
  <c r="L413" i="38" s="1"/>
  <c r="I414" i="38"/>
  <c r="J414" i="38" s="1"/>
  <c r="L414" i="38" s="1"/>
  <c r="I415" i="38"/>
  <c r="J415" i="38" s="1"/>
  <c r="L415" i="38" s="1"/>
  <c r="I416" i="38"/>
  <c r="J416" i="38" s="1"/>
  <c r="L416" i="38" s="1"/>
  <c r="I417" i="38"/>
  <c r="J417" i="38" s="1"/>
  <c r="L417" i="38" s="1"/>
  <c r="I418" i="38"/>
  <c r="J418" i="38" s="1"/>
  <c r="L418" i="38" s="1"/>
  <c r="I419" i="38"/>
  <c r="J419" i="38" s="1"/>
  <c r="L419" i="38" s="1"/>
  <c r="I349" i="38"/>
  <c r="J349" i="38" s="1"/>
  <c r="L349" i="38" s="1"/>
  <c r="I289" i="38"/>
  <c r="J289" i="38" s="1"/>
  <c r="L289" i="38" s="1"/>
  <c r="I290" i="38"/>
  <c r="J290" i="38" s="1"/>
  <c r="L290" i="38" s="1"/>
  <c r="I291" i="38"/>
  <c r="J291" i="38" s="1"/>
  <c r="L291" i="38" s="1"/>
  <c r="I292" i="38"/>
  <c r="J292" i="38" s="1"/>
  <c r="L292" i="38" s="1"/>
  <c r="I293" i="38"/>
  <c r="J293" i="38" s="1"/>
  <c r="L293" i="38" s="1"/>
  <c r="I294" i="38"/>
  <c r="J294" i="38" s="1"/>
  <c r="L294" i="38" s="1"/>
  <c r="I295" i="38"/>
  <c r="J295" i="38" s="1"/>
  <c r="L295" i="38" s="1"/>
  <c r="I296" i="38"/>
  <c r="J296" i="38" s="1"/>
  <c r="L296" i="38" s="1"/>
  <c r="I297" i="38"/>
  <c r="J297" i="38" s="1"/>
  <c r="L297" i="38" s="1"/>
  <c r="I298" i="38"/>
  <c r="J298" i="38" s="1"/>
  <c r="L298" i="38" s="1"/>
  <c r="I299" i="38"/>
  <c r="J299" i="38" s="1"/>
  <c r="L299" i="38" s="1"/>
  <c r="I300" i="38"/>
  <c r="J300" i="38" s="1"/>
  <c r="L300" i="38" s="1"/>
  <c r="I301" i="38"/>
  <c r="J301" i="38" s="1"/>
  <c r="L301" i="38" s="1"/>
  <c r="I302" i="38"/>
  <c r="J302" i="38" s="1"/>
  <c r="L302" i="38" s="1"/>
  <c r="I288" i="38"/>
  <c r="I286" i="38"/>
  <c r="I269" i="38"/>
  <c r="J269" i="38" s="1"/>
  <c r="I270" i="38"/>
  <c r="J270" i="38" s="1"/>
  <c r="I271" i="38"/>
  <c r="J271" i="38" s="1"/>
  <c r="I274" i="38"/>
  <c r="J274" i="38" s="1"/>
  <c r="I219" i="38"/>
  <c r="I220" i="38"/>
  <c r="I221" i="38"/>
  <c r="I222" i="38"/>
  <c r="I223" i="38"/>
  <c r="I224" i="38"/>
  <c r="I225" i="38"/>
  <c r="I226" i="38"/>
  <c r="I227" i="38"/>
  <c r="I228" i="38"/>
  <c r="I229" i="38"/>
  <c r="I230" i="38"/>
  <c r="I231" i="38"/>
  <c r="I232" i="38"/>
  <c r="I233" i="38"/>
  <c r="I234" i="38"/>
  <c r="I235" i="38"/>
  <c r="I236" i="38"/>
  <c r="I237" i="38"/>
  <c r="I238" i="38"/>
  <c r="J238" i="38" s="1"/>
  <c r="I239" i="38"/>
  <c r="J239" i="38" s="1"/>
  <c r="I240" i="38"/>
  <c r="J240" i="38" s="1"/>
  <c r="I241" i="38"/>
  <c r="J241" i="38" s="1"/>
  <c r="I242" i="38"/>
  <c r="J242" i="38" s="1"/>
  <c r="I243" i="38"/>
  <c r="J243" i="38" s="1"/>
  <c r="I244" i="38"/>
  <c r="J244" i="38" s="1"/>
  <c r="I245" i="38"/>
  <c r="J245" i="38" s="1"/>
  <c r="I246" i="38"/>
  <c r="J246" i="38" s="1"/>
  <c r="I247" i="38"/>
  <c r="J247" i="38" s="1"/>
  <c r="I248" i="38"/>
  <c r="J248" i="38" s="1"/>
  <c r="I249" i="38"/>
  <c r="J249" i="38" s="1"/>
  <c r="I250" i="38"/>
  <c r="J250" i="38" s="1"/>
  <c r="I251" i="38"/>
  <c r="J251" i="38" s="1"/>
  <c r="I252" i="38"/>
  <c r="J252" i="38" s="1"/>
  <c r="I253" i="38"/>
  <c r="J253" i="38" s="1"/>
  <c r="I254" i="38"/>
  <c r="J254" i="38" s="1"/>
  <c r="I255" i="38"/>
  <c r="J255" i="38" s="1"/>
  <c r="I256" i="38"/>
  <c r="J256" i="38" s="1"/>
  <c r="L256" i="38" s="1"/>
  <c r="I257" i="38"/>
  <c r="J257" i="38" s="1"/>
  <c r="L257" i="38" s="1"/>
  <c r="I258" i="38"/>
  <c r="J258" i="38" s="1"/>
  <c r="I259" i="38"/>
  <c r="J259" i="38" s="1"/>
  <c r="I260" i="38"/>
  <c r="J260" i="38" s="1"/>
  <c r="I261" i="38"/>
  <c r="J261" i="38" s="1"/>
  <c r="I262" i="38"/>
  <c r="J262" i="38" s="1"/>
  <c r="I263" i="38"/>
  <c r="J263" i="38" s="1"/>
  <c r="I264" i="38"/>
  <c r="J264" i="38" s="1"/>
  <c r="I265" i="38"/>
  <c r="J265" i="38" s="1"/>
  <c r="I266" i="38"/>
  <c r="J266" i="38" s="1"/>
  <c r="I267" i="38"/>
  <c r="J267" i="38" s="1"/>
  <c r="I268" i="38"/>
  <c r="J268" i="38" s="1"/>
  <c r="I272" i="38"/>
  <c r="J272" i="38" s="1"/>
  <c r="I273" i="38"/>
  <c r="J273" i="38" s="1"/>
  <c r="I218" i="38"/>
  <c r="I280" i="38"/>
  <c r="I70" i="38"/>
  <c r="I137" i="38" l="1"/>
  <c r="I138" i="38"/>
  <c r="I139" i="38"/>
  <c r="I140" i="38"/>
  <c r="I127" i="38"/>
  <c r="I128" i="38"/>
  <c r="I122" i="38"/>
  <c r="H96" i="38"/>
  <c r="F96" i="38"/>
  <c r="I46" i="38"/>
  <c r="L46" i="38" s="1"/>
  <c r="I47" i="38"/>
  <c r="L47" i="38" s="1"/>
  <c r="I48" i="38"/>
  <c r="L48" i="38" s="1"/>
  <c r="I96" i="38" l="1"/>
  <c r="E26" i="34" l="1"/>
  <c r="C8" i="33"/>
  <c r="C13" i="16"/>
  <c r="B12" i="16"/>
  <c r="I74" i="38"/>
  <c r="B56" i="32"/>
  <c r="E56" i="32" s="1"/>
  <c r="B7" i="33"/>
  <c r="D7" i="33" s="1"/>
  <c r="B6" i="33"/>
  <c r="D6" i="33" s="1"/>
  <c r="B47" i="32"/>
  <c r="L74" i="38" l="1"/>
  <c r="B198" i="37" s="1"/>
  <c r="E198" i="37" s="1"/>
  <c r="E164" i="37"/>
  <c r="E187" i="37"/>
  <c r="E192" i="37"/>
  <c r="E196" i="37"/>
  <c r="B4" i="33" l="1"/>
  <c r="D4" i="33" s="1"/>
  <c r="I430" i="38" l="1"/>
  <c r="J430" i="38" s="1"/>
  <c r="L430" i="38" s="1"/>
  <c r="B12" i="34" s="1"/>
  <c r="E12" i="34" s="1"/>
  <c r="F10" i="16" l="1"/>
  <c r="I89" i="38" l="1"/>
  <c r="L89" i="38" l="1"/>
  <c r="I83" i="38"/>
  <c r="B42" i="32" l="1"/>
  <c r="B46" i="32"/>
  <c r="L114" i="38" l="1"/>
  <c r="B19" i="37" s="1"/>
  <c r="L255" i="38" l="1"/>
  <c r="B62" i="28" s="1"/>
  <c r="E62" i="28" s="1"/>
  <c r="L253" i="38" l="1"/>
  <c r="B156" i="37" s="1"/>
  <c r="E156" i="37" s="1"/>
  <c r="L254" i="38"/>
  <c r="B63" i="28" s="1"/>
  <c r="E63" i="28" s="1"/>
  <c r="J186" i="38"/>
  <c r="L186" i="38" s="1"/>
  <c r="B55" i="28" s="1"/>
  <c r="E55" i="28" s="1"/>
  <c r="L249" i="38" l="1"/>
  <c r="B77" i="37" s="1"/>
  <c r="E77" i="37" s="1"/>
  <c r="I344" i="38"/>
  <c r="L344" i="38" s="1"/>
  <c r="B56" i="28" s="1"/>
  <c r="E56" i="28" s="1"/>
  <c r="I311" i="38" l="1"/>
  <c r="L311" i="38" s="1"/>
  <c r="B129" i="37" s="1"/>
  <c r="L137" i="38" l="1"/>
  <c r="L251" i="38"/>
  <c r="B61" i="28" s="1"/>
  <c r="L271" i="38"/>
  <c r="I30" i="38" l="1"/>
  <c r="L30" i="38" s="1"/>
  <c r="B182" i="37" s="1"/>
  <c r="E182" i="37" s="1"/>
  <c r="B11" i="34"/>
  <c r="E11" i="34" s="1"/>
  <c r="B43" i="32" l="1"/>
  <c r="B10" i="34"/>
  <c r="E10" i="34" s="1"/>
  <c r="I340" i="38"/>
  <c r="L340" i="38" l="1"/>
  <c r="B3" i="33"/>
  <c r="D3" i="33" s="1"/>
  <c r="I429" i="38"/>
  <c r="J429" i="38" s="1"/>
  <c r="L429" i="38" s="1"/>
  <c r="B38" i="32" s="1"/>
  <c r="E38" i="32" s="1"/>
  <c r="L259" i="38" l="1"/>
  <c r="B53" i="28"/>
  <c r="E53" i="28" s="1"/>
  <c r="E26" i="37" l="1"/>
  <c r="J228" i="38"/>
  <c r="L246" i="38" l="1"/>
  <c r="B51" i="28" s="1"/>
  <c r="E51" i="28" s="1"/>
  <c r="L245" i="38"/>
  <c r="B157" i="37" s="1"/>
  <c r="E157" i="37" s="1"/>
  <c r="L228" i="38"/>
  <c r="B42" i="28" s="1"/>
  <c r="L243" i="38"/>
  <c r="L244" i="38"/>
  <c r="B49" i="28" s="1"/>
  <c r="E49" i="28" s="1"/>
  <c r="I330" i="38"/>
  <c r="L330" i="38" s="1"/>
  <c r="B7" i="16" s="1"/>
  <c r="D7" i="16" s="1"/>
  <c r="B8" i="16" l="1"/>
  <c r="D8" i="16" s="1"/>
  <c r="B64" i="28"/>
  <c r="E64" i="28" s="1"/>
  <c r="B37" i="32"/>
  <c r="E37" i="32" s="1"/>
  <c r="L242" i="38" l="1"/>
  <c r="B47" i="28" s="1"/>
  <c r="E47" i="28" s="1"/>
  <c r="B34" i="32"/>
  <c r="L264" i="38"/>
  <c r="B2" i="33" l="1"/>
  <c r="D2" i="33" s="1"/>
  <c r="B9" i="34"/>
  <c r="E9" i="34" s="1"/>
  <c r="B36" i="32" l="1"/>
  <c r="E36" i="32" s="1"/>
  <c r="B10" i="16" l="1"/>
  <c r="J232" i="38" l="1"/>
  <c r="L232" i="38" s="1"/>
  <c r="B154" i="37" s="1"/>
  <c r="E154" i="37" s="1"/>
  <c r="J230" i="38"/>
  <c r="J233" i="38"/>
  <c r="J231" i="38"/>
  <c r="L231" i="38" s="1"/>
  <c r="B150" i="37" s="1"/>
  <c r="E150" i="37" s="1"/>
  <c r="L233" i="38"/>
  <c r="B151" i="37" s="1"/>
  <c r="E151" i="37" s="1"/>
  <c r="L230" i="38"/>
  <c r="B48" i="28" s="1"/>
  <c r="E48" i="28" s="1"/>
  <c r="D10" i="16"/>
  <c r="B167" i="37"/>
  <c r="E167" i="37" s="1"/>
  <c r="B33" i="32" l="1"/>
  <c r="J192" i="38"/>
  <c r="L192" i="38" s="1"/>
  <c r="B54" i="28" s="1"/>
  <c r="E54" i="28" s="1"/>
  <c r="J220" i="38" l="1"/>
  <c r="L220" i="38" s="1"/>
  <c r="L266" i="38"/>
  <c r="B149" i="37" s="1"/>
  <c r="E149" i="37" s="1"/>
  <c r="L265" i="38"/>
  <c r="B50" i="28" s="1"/>
  <c r="E50" i="28" s="1"/>
  <c r="L267" i="38"/>
  <c r="B152" i="37" s="1"/>
  <c r="E152" i="37" s="1"/>
  <c r="B6" i="16"/>
  <c r="D6" i="16" s="1"/>
  <c r="B49" i="32"/>
  <c r="E33" i="32"/>
  <c r="B2" i="37" l="1"/>
  <c r="L270" i="38" l="1"/>
  <c r="L241" i="38"/>
  <c r="B9" i="16" s="1"/>
  <c r="D9" i="16" s="1"/>
  <c r="B43" i="28"/>
  <c r="E43" i="28" s="1"/>
  <c r="I343" i="38"/>
  <c r="L343" i="38" s="1"/>
  <c r="L310" i="38"/>
  <c r="B45" i="28" l="1"/>
  <c r="E45" i="28" s="1"/>
  <c r="L274" i="38"/>
  <c r="B145" i="37" s="1"/>
  <c r="E145" i="37" s="1"/>
  <c r="L240" i="38"/>
  <c r="B46" i="28" s="1"/>
  <c r="E46" i="28" s="1"/>
  <c r="B44" i="28"/>
  <c r="E44" i="28" s="1"/>
  <c r="L250" i="38" l="1"/>
  <c r="B39" i="28" s="1"/>
  <c r="E39" i="28" s="1"/>
  <c r="B32" i="32" l="1"/>
  <c r="L263" i="38" l="1"/>
  <c r="B32" i="37" s="1"/>
  <c r="E32" i="37" s="1"/>
  <c r="I423" i="38" l="1"/>
  <c r="J423" i="38" l="1"/>
  <c r="L269" i="38"/>
  <c r="L423" i="38"/>
  <c r="B186" i="37"/>
  <c r="E186" i="37" s="1"/>
  <c r="B5" i="33" l="1"/>
  <c r="L239" i="38" l="1"/>
  <c r="B146" i="37" s="1"/>
  <c r="E146" i="37" s="1"/>
  <c r="I304" i="38"/>
  <c r="J304" i="38" s="1"/>
  <c r="L304" i="38" s="1"/>
  <c r="B144" i="37" l="1"/>
  <c r="E144" i="37" s="1"/>
  <c r="I339" i="38"/>
  <c r="L339" i="38" l="1"/>
  <c r="B142" i="37" s="1"/>
  <c r="E142" i="37" s="1"/>
  <c r="B30" i="32"/>
  <c r="E30" i="32" s="1"/>
  <c r="B143" i="37" l="1"/>
  <c r="E143" i="37" s="1"/>
  <c r="L60" i="38"/>
  <c r="J219" i="38" l="1"/>
  <c r="L219" i="38" s="1"/>
  <c r="I134" i="38"/>
  <c r="L134" i="38" l="1"/>
  <c r="B41" i="28" s="1"/>
  <c r="E41" i="28" s="1"/>
  <c r="L19" i="38"/>
  <c r="B141" i="37" l="1"/>
  <c r="E141" i="37" s="1"/>
  <c r="L247" i="38" l="1"/>
  <c r="B6" i="34"/>
  <c r="E6" i="34" s="1"/>
  <c r="B28" i="32"/>
  <c r="E28" i="32" s="1"/>
  <c r="H102" i="38"/>
  <c r="B27" i="37" l="1"/>
  <c r="B29" i="32"/>
  <c r="E29" i="32" s="1"/>
  <c r="E42" i="28" l="1"/>
  <c r="B20" i="34" l="1"/>
  <c r="E38" i="37"/>
  <c r="E47" i="32" l="1"/>
  <c r="E20" i="34"/>
  <c r="B40" i="28" l="1"/>
  <c r="E40" i="28" s="1"/>
  <c r="L139" i="38" l="1"/>
  <c r="J191" i="38"/>
  <c r="L191" i="38" s="1"/>
  <c r="L140" i="38" l="1"/>
  <c r="B194" i="37" s="1"/>
  <c r="E194" i="37" s="1"/>
  <c r="B38" i="28"/>
  <c r="E38" i="28" s="1"/>
  <c r="B26" i="32" l="1"/>
  <c r="E26" i="32" s="1"/>
  <c r="J190" i="38"/>
  <c r="L190" i="38" l="1"/>
  <c r="B140" i="37" s="1"/>
  <c r="E140" i="37" s="1"/>
  <c r="I309" i="38"/>
  <c r="B16" i="32" l="1"/>
  <c r="E16" i="32" s="1"/>
  <c r="I285" i="38"/>
  <c r="J229" i="38" l="1"/>
  <c r="L229" i="38" s="1"/>
  <c r="J285" i="38"/>
  <c r="L285" i="38" s="1"/>
  <c r="B139" i="37" s="1"/>
  <c r="E139" i="37" s="1"/>
  <c r="B34" i="37"/>
  <c r="I18" i="38"/>
  <c r="J18" i="38" s="1"/>
  <c r="L18" i="38" s="1"/>
  <c r="L262" i="38" l="1"/>
  <c r="L261" i="38"/>
  <c r="B137" i="37"/>
  <c r="E137" i="37" s="1"/>
  <c r="B37" i="28"/>
  <c r="E37" i="28" s="1"/>
  <c r="L260" i="38" l="1"/>
  <c r="B136" i="37" s="1"/>
  <c r="E136" i="37" s="1"/>
  <c r="I35" i="38"/>
  <c r="L35" i="38" s="1"/>
  <c r="B181" i="37" l="1"/>
  <c r="E181" i="37" s="1"/>
  <c r="I427" i="38"/>
  <c r="J427" i="38" s="1"/>
  <c r="L427" i="38" s="1"/>
  <c r="B19" i="34" l="1"/>
  <c r="E19" i="34" l="1"/>
  <c r="L61" i="38" l="1"/>
  <c r="B121" i="37" s="1"/>
  <c r="L62" i="38"/>
  <c r="B172" i="37" l="1"/>
  <c r="E172" i="37" s="1"/>
  <c r="E49" i="32" l="1"/>
  <c r="B4" i="34"/>
  <c r="E4" i="34" s="1"/>
  <c r="L238" i="38" l="1"/>
  <c r="B5" i="16" s="1"/>
  <c r="D5" i="16" s="1"/>
  <c r="I142" i="38" l="1"/>
  <c r="I59" i="38" l="1"/>
  <c r="I53" i="38"/>
  <c r="I102" i="38" l="1"/>
  <c r="H110" i="38"/>
  <c r="I45" i="38"/>
  <c r="F49" i="38"/>
  <c r="H49" i="38"/>
  <c r="H95" i="38"/>
  <c r="F95" i="38"/>
  <c r="H76" i="38"/>
  <c r="L128" i="38" l="1"/>
  <c r="B50" i="37" s="1"/>
  <c r="L53" i="38"/>
  <c r="B115" i="37" s="1"/>
  <c r="I49" i="38"/>
  <c r="H52" i="38"/>
  <c r="H81" i="38"/>
  <c r="F81" i="38"/>
  <c r="L152" i="38" l="1"/>
  <c r="B195" i="37" s="1"/>
  <c r="E195" i="37" s="1"/>
  <c r="H40" i="38"/>
  <c r="F40" i="38"/>
  <c r="I40" i="38" l="1"/>
  <c r="H162" i="38"/>
  <c r="H163" i="38"/>
  <c r="H164" i="38"/>
  <c r="H165" i="38"/>
  <c r="H166" i="38"/>
  <c r="H167" i="38"/>
  <c r="H161" i="38"/>
  <c r="F162" i="38"/>
  <c r="F163" i="38"/>
  <c r="F164" i="38"/>
  <c r="F165" i="38"/>
  <c r="F166" i="38"/>
  <c r="F167" i="38"/>
  <c r="F161" i="38"/>
  <c r="F7" i="38"/>
  <c r="L40" i="38" l="1"/>
  <c r="B14" i="37" l="1"/>
  <c r="L49" i="38"/>
  <c r="B52" i="37" s="1"/>
  <c r="I342" i="38"/>
  <c r="L342" i="38" l="1"/>
  <c r="B70" i="28" l="1"/>
  <c r="B31" i="28"/>
  <c r="E31" i="28" s="1"/>
  <c r="I178" i="38"/>
  <c r="E70" i="28" l="1"/>
  <c r="J178" i="38"/>
  <c r="L178" i="38" s="1"/>
  <c r="B36" i="28" l="1"/>
  <c r="E36" i="28" s="1"/>
  <c r="I7" i="38"/>
  <c r="J7" i="38" s="1"/>
  <c r="E2" i="37" l="1"/>
  <c r="B57" i="28" l="1"/>
  <c r="E57" i="28" s="1"/>
  <c r="I43" i="38" l="1"/>
  <c r="L42" i="38" l="1"/>
  <c r="B168" i="37" l="1"/>
  <c r="E168" i="37" s="1"/>
  <c r="I327" i="38"/>
  <c r="L327" i="38" s="1"/>
  <c r="B42" i="37" s="1"/>
  <c r="J237" i="38" l="1"/>
  <c r="L237" i="38" s="1"/>
  <c r="L43" i="38"/>
  <c r="B15" i="37" s="1"/>
  <c r="B34" i="28"/>
  <c r="E34" i="28" s="1"/>
  <c r="L122" i="38" l="1"/>
  <c r="I123" i="38"/>
  <c r="L123" i="38" s="1"/>
  <c r="B188" i="37" l="1"/>
  <c r="E188" i="37" s="1"/>
  <c r="J227" i="38" l="1"/>
  <c r="L227" i="38" s="1"/>
  <c r="B171" i="37" s="1"/>
  <c r="E171" i="37" s="1"/>
  <c r="B85" i="37"/>
  <c r="E43" i="32"/>
  <c r="I90" i="38"/>
  <c r="L90" i="38" l="1"/>
  <c r="B124" i="37" l="1"/>
  <c r="L252" i="38" l="1"/>
  <c r="E124" i="37"/>
  <c r="J286" i="38" l="1"/>
  <c r="L286" i="38" s="1"/>
  <c r="B107" i="37" s="1"/>
  <c r="I426" i="38"/>
  <c r="J426" i="38" s="1"/>
  <c r="L426" i="38" s="1"/>
  <c r="I425" i="38"/>
  <c r="J425" i="38" s="1"/>
  <c r="L425" i="38" s="1"/>
  <c r="I424" i="38"/>
  <c r="I431" i="38"/>
  <c r="J431" i="38" s="1"/>
  <c r="I428" i="38"/>
  <c r="J428" i="38" s="1"/>
  <c r="B13" i="32"/>
  <c r="I88" i="38"/>
  <c r="I141" i="38"/>
  <c r="I341" i="38"/>
  <c r="I338" i="38"/>
  <c r="I337" i="38"/>
  <c r="I336" i="38"/>
  <c r="I335" i="38"/>
  <c r="I329" i="38"/>
  <c r="L329" i="38" s="1"/>
  <c r="B100" i="37" s="1"/>
  <c r="I328" i="38"/>
  <c r="L328" i="38" s="1"/>
  <c r="B116" i="37" s="1"/>
  <c r="I326" i="38"/>
  <c r="I325" i="38"/>
  <c r="I324" i="38"/>
  <c r="I323" i="38"/>
  <c r="L323" i="38" s="1"/>
  <c r="B59" i="28" s="1"/>
  <c r="E59" i="28" s="1"/>
  <c r="I322" i="38"/>
  <c r="L322" i="38" s="1"/>
  <c r="I321" i="38"/>
  <c r="I320" i="38"/>
  <c r="I319" i="38"/>
  <c r="I318" i="38"/>
  <c r="I317" i="38"/>
  <c r="I316" i="38"/>
  <c r="I315" i="38"/>
  <c r="I314" i="38"/>
  <c r="I313" i="38"/>
  <c r="I312" i="38"/>
  <c r="L309" i="38"/>
  <c r="I82" i="38"/>
  <c r="I303" i="38"/>
  <c r="J303" i="38" s="1"/>
  <c r="L138" i="38"/>
  <c r="I287" i="38"/>
  <c r="I284" i="38"/>
  <c r="J284" i="38" s="1"/>
  <c r="L284" i="38" s="1"/>
  <c r="I283" i="38"/>
  <c r="J283" i="38" s="1"/>
  <c r="L283" i="38" s="1"/>
  <c r="I282" i="38"/>
  <c r="J282" i="38" s="1"/>
  <c r="L282" i="38" s="1"/>
  <c r="I281" i="38"/>
  <c r="J281" i="38" s="1"/>
  <c r="L281" i="38" s="1"/>
  <c r="J280" i="38"/>
  <c r="I279" i="38"/>
  <c r="I110" i="38"/>
  <c r="I95" i="38"/>
  <c r="I109" i="38"/>
  <c r="L109" i="38" s="1"/>
  <c r="I81" i="38"/>
  <c r="I217" i="38"/>
  <c r="I216" i="38"/>
  <c r="I215" i="38"/>
  <c r="I214" i="38"/>
  <c r="I213" i="38"/>
  <c r="I212" i="38"/>
  <c r="J205" i="38"/>
  <c r="J204" i="38"/>
  <c r="J203" i="38"/>
  <c r="J202" i="38"/>
  <c r="L202" i="38" s="1"/>
  <c r="J199" i="38"/>
  <c r="J201" i="38"/>
  <c r="L201" i="38" s="1"/>
  <c r="J200" i="38"/>
  <c r="J198" i="38"/>
  <c r="J197" i="38"/>
  <c r="J196" i="38"/>
  <c r="J195" i="38"/>
  <c r="J194" i="38"/>
  <c r="L194" i="38" s="1"/>
  <c r="J193" i="38"/>
  <c r="L193" i="38" s="1"/>
  <c r="J189" i="38"/>
  <c r="L189" i="38" s="1"/>
  <c r="J188" i="38"/>
  <c r="L188" i="38" s="1"/>
  <c r="J209" i="38"/>
  <c r="J206" i="38"/>
  <c r="J185" i="38"/>
  <c r="J208" i="38"/>
  <c r="J207" i="38"/>
  <c r="L207" i="38" s="1"/>
  <c r="J184" i="38"/>
  <c r="J187" i="38"/>
  <c r="L187" i="38" s="1"/>
  <c r="B68" i="37" s="1"/>
  <c r="I177" i="38"/>
  <c r="I176" i="38"/>
  <c r="I175" i="38"/>
  <c r="J175" i="38" s="1"/>
  <c r="I174" i="38"/>
  <c r="J174" i="38" s="1"/>
  <c r="I173" i="38"/>
  <c r="I172" i="38"/>
  <c r="I136" i="38"/>
  <c r="I106" i="38"/>
  <c r="I94" i="38"/>
  <c r="I80" i="38"/>
  <c r="I167" i="38"/>
  <c r="J167" i="38" s="1"/>
  <c r="L167" i="38" s="1"/>
  <c r="I166" i="38"/>
  <c r="J166" i="38" s="1"/>
  <c r="L166" i="38" s="1"/>
  <c r="B67" i="37" s="1"/>
  <c r="I165" i="38"/>
  <c r="J165" i="38" s="1"/>
  <c r="L165" i="38" s="1"/>
  <c r="B102" i="37" s="1"/>
  <c r="I164" i="38"/>
  <c r="J164" i="38" s="1"/>
  <c r="L164" i="38" s="1"/>
  <c r="B60" i="28" s="1"/>
  <c r="E60" i="28" s="1"/>
  <c r="I163" i="38"/>
  <c r="J163" i="38" s="1"/>
  <c r="L163" i="38" s="1"/>
  <c r="B10" i="37" s="1"/>
  <c r="I162" i="38"/>
  <c r="J162" i="38" s="1"/>
  <c r="L162" i="38" s="1"/>
  <c r="B89" i="37" s="1"/>
  <c r="I161" i="38"/>
  <c r="I156" i="38"/>
  <c r="L156" i="38" s="1"/>
  <c r="I155" i="38"/>
  <c r="L155" i="38" s="1"/>
  <c r="I154" i="38"/>
  <c r="L154" i="38" s="1"/>
  <c r="B190" i="37" s="1"/>
  <c r="E190" i="37" s="1"/>
  <c r="I153" i="38"/>
  <c r="I151" i="38"/>
  <c r="I150" i="38"/>
  <c r="I149" i="38"/>
  <c r="I148" i="38"/>
  <c r="I135" i="38"/>
  <c r="I133" i="38"/>
  <c r="I132" i="38"/>
  <c r="I97" i="38"/>
  <c r="I131" i="38"/>
  <c r="I105" i="38"/>
  <c r="I130" i="38"/>
  <c r="I79" i="38"/>
  <c r="I129" i="38"/>
  <c r="I147" i="38"/>
  <c r="I146" i="38"/>
  <c r="I104" i="38"/>
  <c r="I126" i="38"/>
  <c r="I125" i="38"/>
  <c r="I124" i="38"/>
  <c r="I77" i="38"/>
  <c r="I92" i="38"/>
  <c r="I121" i="38"/>
  <c r="I120" i="38"/>
  <c r="I78" i="38"/>
  <c r="I119" i="38"/>
  <c r="I103" i="38"/>
  <c r="I108" i="38"/>
  <c r="I107" i="38"/>
  <c r="L107" i="38" s="1"/>
  <c r="B108" i="37" s="1"/>
  <c r="I118" i="38"/>
  <c r="I93" i="38"/>
  <c r="I76" i="38"/>
  <c r="I91" i="38"/>
  <c r="I117" i="38"/>
  <c r="I116" i="38"/>
  <c r="I115" i="38"/>
  <c r="I75" i="38"/>
  <c r="I73" i="38"/>
  <c r="I72" i="38"/>
  <c r="I71" i="38"/>
  <c r="L70" i="38"/>
  <c r="B98" i="37"/>
  <c r="B45" i="37"/>
  <c r="L63" i="38"/>
  <c r="B17" i="37" s="1"/>
  <c r="I87" i="38"/>
  <c r="I62" i="38"/>
  <c r="I61" i="38"/>
  <c r="I60" i="38"/>
  <c r="I58" i="38"/>
  <c r="I57" i="38"/>
  <c r="I56" i="38"/>
  <c r="I55" i="38"/>
  <c r="I54" i="38"/>
  <c r="I52" i="38"/>
  <c r="I50" i="38"/>
  <c r="I44" i="38"/>
  <c r="I41" i="38"/>
  <c r="I34" i="38"/>
  <c r="J34" i="38" s="1"/>
  <c r="I29" i="38"/>
  <c r="I27" i="38"/>
  <c r="I26" i="38"/>
  <c r="L21" i="38"/>
  <c r="L20" i="38"/>
  <c r="I13" i="38"/>
  <c r="I12" i="38"/>
  <c r="I11" i="38"/>
  <c r="L69" i="38"/>
  <c r="I10" i="38"/>
  <c r="I9" i="38"/>
  <c r="I8" i="38"/>
  <c r="I68" i="38"/>
  <c r="L68" i="38" s="1"/>
  <c r="J8" i="38" l="1"/>
  <c r="L8" i="38" s="1"/>
  <c r="B91" i="37" s="1"/>
  <c r="J10" i="38"/>
  <c r="L10" i="38" s="1"/>
  <c r="B88" i="37" s="1"/>
  <c r="J11" i="38"/>
  <c r="L11" i="38" s="1"/>
  <c r="B44" i="37" s="1"/>
  <c r="J13" i="38"/>
  <c r="L13" i="38" s="1"/>
  <c r="J9" i="38"/>
  <c r="L9" i="38" s="1"/>
  <c r="B43" i="37" s="1"/>
  <c r="J12" i="38"/>
  <c r="L12" i="38" s="1"/>
  <c r="B92" i="37" s="1"/>
  <c r="L273" i="38"/>
  <c r="J221" i="38"/>
  <c r="L221" i="38" s="1"/>
  <c r="B33" i="37" s="1"/>
  <c r="J214" i="38"/>
  <c r="J224" i="38"/>
  <c r="L224" i="38" s="1"/>
  <c r="B90" i="37" s="1"/>
  <c r="J226" i="38"/>
  <c r="L226" i="38" s="1"/>
  <c r="J235" i="38"/>
  <c r="L235" i="38" s="1"/>
  <c r="J215" i="38"/>
  <c r="L215" i="38" s="1"/>
  <c r="J217" i="38"/>
  <c r="L217" i="38" s="1"/>
  <c r="B70" i="37"/>
  <c r="L268" i="38"/>
  <c r="B77" i="28" s="1"/>
  <c r="J213" i="38"/>
  <c r="L213" i="38" s="1"/>
  <c r="J222" i="38"/>
  <c r="L222" i="38" s="1"/>
  <c r="B28" i="37" s="1"/>
  <c r="J223" i="38"/>
  <c r="L223" i="38" s="1"/>
  <c r="B37" i="37" s="1"/>
  <c r="J225" i="38"/>
  <c r="L225" i="38" s="1"/>
  <c r="B189" i="37" s="1"/>
  <c r="E189" i="37" s="1"/>
  <c r="J236" i="38"/>
  <c r="L236" i="38" s="1"/>
  <c r="B170" i="37" s="1"/>
  <c r="E170" i="37" s="1"/>
  <c r="L272" i="38"/>
  <c r="J216" i="38"/>
  <c r="L216" i="38" s="1"/>
  <c r="J218" i="38"/>
  <c r="L218" i="38" s="1"/>
  <c r="L258" i="38"/>
  <c r="B68" i="28" s="1"/>
  <c r="J288" i="38"/>
  <c r="L288" i="38" s="1"/>
  <c r="B113" i="37" s="1"/>
  <c r="B87" i="37"/>
  <c r="J287" i="38"/>
  <c r="L287" i="38" s="1"/>
  <c r="B161" i="37" s="1"/>
  <c r="E161" i="37" s="1"/>
  <c r="L96" i="38"/>
  <c r="B9" i="32"/>
  <c r="E9" i="32" s="1"/>
  <c r="E13" i="32"/>
  <c r="B5" i="32"/>
  <c r="E5" i="32" s="1"/>
  <c r="B35" i="32"/>
  <c r="E35" i="32" s="1"/>
  <c r="B138" i="37"/>
  <c r="E138" i="37" s="1"/>
  <c r="L105" i="38"/>
  <c r="B101" i="37" s="1"/>
  <c r="L133" i="38"/>
  <c r="B57" i="37" s="1"/>
  <c r="L184" i="38"/>
  <c r="B24" i="37" s="1"/>
  <c r="L208" i="38"/>
  <c r="B69" i="37" s="1"/>
  <c r="L206" i="38"/>
  <c r="B72" i="37" s="1"/>
  <c r="L196" i="38"/>
  <c r="B78" i="37" s="1"/>
  <c r="L198" i="38"/>
  <c r="B82" i="37" s="1"/>
  <c r="L204" i="38"/>
  <c r="B109" i="37" s="1"/>
  <c r="B79" i="37"/>
  <c r="B40" i="37"/>
  <c r="L319" i="38"/>
  <c r="B104" i="37" s="1"/>
  <c r="L324" i="38"/>
  <c r="B111" i="37" s="1"/>
  <c r="B31" i="32"/>
  <c r="E31" i="32" s="1"/>
  <c r="B48" i="32"/>
  <c r="E48" i="32" s="1"/>
  <c r="L22" i="38"/>
  <c r="B94" i="37" s="1"/>
  <c r="L147" i="38"/>
  <c r="B49" i="37" s="1"/>
  <c r="L130" i="38"/>
  <c r="B22" i="37" s="1"/>
  <c r="L131" i="38"/>
  <c r="B103" i="37" s="1"/>
  <c r="L132" i="38"/>
  <c r="B58" i="37" s="1"/>
  <c r="L135" i="38"/>
  <c r="B55" i="37" s="1"/>
  <c r="L175" i="38"/>
  <c r="B114" i="37" s="1"/>
  <c r="L185" i="38"/>
  <c r="B147" i="37" s="1"/>
  <c r="E147" i="37" s="1"/>
  <c r="L209" i="38"/>
  <c r="B66" i="37" s="1"/>
  <c r="L195" i="38"/>
  <c r="B25" i="37" s="1"/>
  <c r="L197" i="38"/>
  <c r="B86" i="37" s="1"/>
  <c r="L200" i="38"/>
  <c r="B191" i="37" s="1"/>
  <c r="E191" i="37" s="1"/>
  <c r="L199" i="38"/>
  <c r="B65" i="37" s="1"/>
  <c r="L203" i="38"/>
  <c r="B193" i="37" s="1"/>
  <c r="E193" i="37" s="1"/>
  <c r="L205" i="38"/>
  <c r="B125" i="37" s="1"/>
  <c r="E125" i="37" s="1"/>
  <c r="L214" i="38"/>
  <c r="E129" i="37"/>
  <c r="L280" i="38"/>
  <c r="B53" i="37" s="1"/>
  <c r="B93" i="37"/>
  <c r="B83" i="37"/>
  <c r="B74" i="37"/>
  <c r="L303" i="38"/>
  <c r="B133" i="37" s="1"/>
  <c r="E133" i="37" s="1"/>
  <c r="L320" i="38"/>
  <c r="B106" i="37" s="1"/>
  <c r="L325" i="38"/>
  <c r="B118" i="37" s="1"/>
  <c r="B13" i="34"/>
  <c r="E34" i="32"/>
  <c r="B52" i="32"/>
  <c r="L428" i="38"/>
  <c r="B39" i="32" s="1"/>
  <c r="E39" i="32" s="1"/>
  <c r="B57" i="32"/>
  <c r="F57" i="32" s="1"/>
  <c r="C57" i="32" s="1"/>
  <c r="E32" i="32"/>
  <c r="B24" i="34"/>
  <c r="L81" i="38"/>
  <c r="B158" i="37" s="1"/>
  <c r="E158" i="37" s="1"/>
  <c r="B62" i="37"/>
  <c r="B31" i="37"/>
  <c r="B97" i="37"/>
  <c r="B185" i="37"/>
  <c r="E185" i="37" s="1"/>
  <c r="J424" i="38"/>
  <c r="B9" i="37"/>
  <c r="B183" i="37"/>
  <c r="E183" i="37" s="1"/>
  <c r="J234" i="38"/>
  <c r="B60" i="37"/>
  <c r="B174" i="37"/>
  <c r="E174" i="37" s="1"/>
  <c r="B176" i="37"/>
  <c r="E176" i="37" s="1"/>
  <c r="J161" i="38"/>
  <c r="L161" i="38" s="1"/>
  <c r="B23" i="37" s="1"/>
  <c r="B16" i="34"/>
  <c r="B5" i="34"/>
  <c r="E5" i="34" s="1"/>
  <c r="L50" i="38"/>
  <c r="B153" i="37" s="1"/>
  <c r="E153" i="37" s="1"/>
  <c r="B27" i="32"/>
  <c r="E27" i="32" s="1"/>
  <c r="E27" i="37"/>
  <c r="B25" i="32"/>
  <c r="E25" i="32" s="1"/>
  <c r="J279" i="38"/>
  <c r="B22" i="34"/>
  <c r="L34" i="38"/>
  <c r="B159" i="37"/>
  <c r="E159" i="37" s="1"/>
  <c r="L79" i="38"/>
  <c r="L80" i="38"/>
  <c r="B56" i="37" s="1"/>
  <c r="L95" i="38"/>
  <c r="L102" i="38"/>
  <c r="L45" i="38"/>
  <c r="B16" i="37" s="1"/>
  <c r="B35" i="28"/>
  <c r="B72" i="28"/>
  <c r="L28" i="38"/>
  <c r="B8" i="37" s="1"/>
  <c r="L54" i="38"/>
  <c r="B120" i="37" s="1"/>
  <c r="L56" i="38"/>
  <c r="B162" i="37" s="1"/>
  <c r="E162" i="37" s="1"/>
  <c r="L115" i="38"/>
  <c r="L118" i="38"/>
  <c r="L119" i="38"/>
  <c r="L121" i="38"/>
  <c r="L124" i="38"/>
  <c r="L126" i="38"/>
  <c r="L151" i="38"/>
  <c r="L106" i="38"/>
  <c r="B65" i="28" s="1"/>
  <c r="J172" i="38"/>
  <c r="J176" i="38"/>
  <c r="J177" i="38"/>
  <c r="B130" i="37"/>
  <c r="B51" i="37"/>
  <c r="L317" i="38"/>
  <c r="L321" i="38"/>
  <c r="B23" i="32"/>
  <c r="E23" i="32" s="1"/>
  <c r="B3" i="32"/>
  <c r="E3" i="32" s="1"/>
  <c r="B7" i="32"/>
  <c r="E7" i="32" s="1"/>
  <c r="L29" i="38"/>
  <c r="L116" i="38"/>
  <c r="L120" i="38"/>
  <c r="L125" i="38"/>
  <c r="L150" i="38"/>
  <c r="L136" i="38"/>
  <c r="J173" i="38"/>
  <c r="B131" i="37"/>
  <c r="L316" i="38"/>
  <c r="L336" i="38"/>
  <c r="L337" i="38"/>
  <c r="L338" i="38"/>
  <c r="B22" i="32"/>
  <c r="E22" i="32" s="1"/>
  <c r="B54" i="32"/>
  <c r="B1" i="33"/>
  <c r="B8" i="33" s="1"/>
  <c r="B6" i="32"/>
  <c r="E6" i="32" s="1"/>
  <c r="B4" i="37"/>
  <c r="B45" i="32"/>
  <c r="B18" i="34"/>
  <c r="B33" i="28"/>
  <c r="E33" i="28" s="1"/>
  <c r="B24" i="32"/>
  <c r="E24" i="32" s="1"/>
  <c r="B58" i="32"/>
  <c r="F58" i="32" s="1"/>
  <c r="C58" i="32" s="1"/>
  <c r="B18" i="32"/>
  <c r="E18" i="32" s="1"/>
  <c r="B21" i="32"/>
  <c r="E21" i="32" s="1"/>
  <c r="B21" i="34"/>
  <c r="B17" i="32"/>
  <c r="E17" i="32" s="1"/>
  <c r="B17" i="34"/>
  <c r="B19" i="32"/>
  <c r="E19" i="32" s="1"/>
  <c r="B20" i="32"/>
  <c r="E20" i="32" s="1"/>
  <c r="B59" i="32"/>
  <c r="F59" i="32" s="1"/>
  <c r="C59" i="32" s="1"/>
  <c r="B25" i="34"/>
  <c r="B11" i="32"/>
  <c r="E11" i="32" s="1"/>
  <c r="B41" i="32"/>
  <c r="B12" i="32"/>
  <c r="E12" i="32" s="1"/>
  <c r="B55" i="32"/>
  <c r="B53" i="32"/>
  <c r="B15" i="34"/>
  <c r="B44" i="32"/>
  <c r="B51" i="32"/>
  <c r="L153" i="38"/>
  <c r="J212" i="38"/>
  <c r="L212" i="38" s="1"/>
  <c r="B76" i="37" s="1"/>
  <c r="L59" i="38"/>
  <c r="L141" i="38"/>
  <c r="B32" i="28"/>
  <c r="E32" i="28" s="1"/>
  <c r="L103" i="38" l="1"/>
  <c r="E35" i="28"/>
  <c r="F35" i="28"/>
  <c r="F25" i="34"/>
  <c r="C25" i="34" s="1"/>
  <c r="E25" i="34" s="1"/>
  <c r="F24" i="34"/>
  <c r="C24" i="34" s="1"/>
  <c r="L88" i="38"/>
  <c r="L424" i="38"/>
  <c r="E65" i="28"/>
  <c r="B160" i="37"/>
  <c r="E160" i="37" s="1"/>
  <c r="B29" i="37"/>
  <c r="E13" i="34"/>
  <c r="L248" i="38"/>
  <c r="B15" i="32"/>
  <c r="E15" i="32" s="1"/>
  <c r="L318" i="38"/>
  <c r="B110" i="37" s="1"/>
  <c r="L314" i="38"/>
  <c r="B117" i="37" s="1"/>
  <c r="L129" i="38"/>
  <c r="B3" i="37" s="1"/>
  <c r="B64" i="37"/>
  <c r="L52" i="38"/>
  <c r="L312" i="38"/>
  <c r="B41" i="37" s="1"/>
  <c r="L176" i="38"/>
  <c r="B128" i="37" s="1"/>
  <c r="E128" i="37" s="1"/>
  <c r="L149" i="38"/>
  <c r="B84" i="37" s="1"/>
  <c r="L108" i="38"/>
  <c r="B61" i="37" s="1"/>
  <c r="L142" i="38"/>
  <c r="B5" i="37" s="1"/>
  <c r="B7" i="34"/>
  <c r="E7" i="34" s="1"/>
  <c r="L313" i="38"/>
  <c r="B71" i="37" s="1"/>
  <c r="B122" i="37"/>
  <c r="L148" i="38"/>
  <c r="B197" i="37" s="1"/>
  <c r="E197" i="37" s="1"/>
  <c r="L127" i="38"/>
  <c r="B47" i="37" s="1"/>
  <c r="L341" i="38"/>
  <c r="L315" i="38"/>
  <c r="B96" i="37" s="1"/>
  <c r="L177" i="38"/>
  <c r="B127" i="37" s="1"/>
  <c r="E127" i="37" s="1"/>
  <c r="L172" i="38"/>
  <c r="B148" i="37" s="1"/>
  <c r="E148" i="37" s="1"/>
  <c r="L146" i="38"/>
  <c r="B48" i="37" s="1"/>
  <c r="L117" i="38"/>
  <c r="B46" i="37" s="1"/>
  <c r="L279" i="38"/>
  <c r="B39" i="37" s="1"/>
  <c r="L110" i="38"/>
  <c r="B134" i="37" s="1"/>
  <c r="E134" i="37" s="1"/>
  <c r="L174" i="38"/>
  <c r="B132" i="37" s="1"/>
  <c r="E132" i="37" s="1"/>
  <c r="L97" i="38"/>
  <c r="B63" i="37" s="1"/>
  <c r="B123" i="37"/>
  <c r="E123" i="37" s="1"/>
  <c r="B14" i="34"/>
  <c r="E14" i="34" s="1"/>
  <c r="L234" i="38"/>
  <c r="E41" i="32"/>
  <c r="L335" i="38"/>
  <c r="B80" i="37" s="1"/>
  <c r="B13" i="37"/>
  <c r="E13" i="37" s="1"/>
  <c r="B199" i="37"/>
  <c r="F199" i="37" s="1"/>
  <c r="C199" i="37" s="1"/>
  <c r="E42" i="32"/>
  <c r="B69" i="28"/>
  <c r="B79" i="28"/>
  <c r="B99" i="37"/>
  <c r="B81" i="37"/>
  <c r="E15" i="34"/>
  <c r="E72" i="28"/>
  <c r="E68" i="28"/>
  <c r="E22" i="34"/>
  <c r="E46" i="32"/>
  <c r="E44" i="32"/>
  <c r="E45" i="32"/>
  <c r="E51" i="32"/>
  <c r="E52" i="32"/>
  <c r="E54" i="32"/>
  <c r="E53" i="32"/>
  <c r="B4" i="32"/>
  <c r="E4" i="32" s="1"/>
  <c r="B163" i="37"/>
  <c r="E163" i="37" s="1"/>
  <c r="B6" i="37"/>
  <c r="B155" i="37"/>
  <c r="E155" i="37" s="1"/>
  <c r="E131" i="37"/>
  <c r="E130" i="37"/>
  <c r="B169" i="37"/>
  <c r="E169" i="37" s="1"/>
  <c r="E18" i="34"/>
  <c r="B177" i="37"/>
  <c r="E177" i="37" s="1"/>
  <c r="B166" i="37"/>
  <c r="E166" i="37" s="1"/>
  <c r="E16" i="34"/>
  <c r="E17" i="34"/>
  <c r="E21" i="34"/>
  <c r="B180" i="37"/>
  <c r="E180" i="37" s="1"/>
  <c r="B179" i="37"/>
  <c r="E179" i="37" s="1"/>
  <c r="E57" i="32"/>
  <c r="E58" i="32"/>
  <c r="B135" i="37"/>
  <c r="L82" i="38"/>
  <c r="B105" i="37" s="1"/>
  <c r="E59" i="32"/>
  <c r="L27" i="38"/>
  <c r="B35" i="37" s="1"/>
  <c r="L26" i="38"/>
  <c r="L76" i="38"/>
  <c r="L75" i="38"/>
  <c r="L113" i="38"/>
  <c r="L93" i="38"/>
  <c r="L92" i="38"/>
  <c r="L71" i="38"/>
  <c r="L78" i="38"/>
  <c r="L77" i="38"/>
  <c r="B200" i="37" s="1"/>
  <c r="F200" i="37" s="1"/>
  <c r="C200" i="37" s="1"/>
  <c r="L87" i="38"/>
  <c r="L55" i="38"/>
  <c r="B71" i="28" s="1"/>
  <c r="L58" i="38"/>
  <c r="B112" i="37" s="1"/>
  <c r="L57" i="38"/>
  <c r="B119" i="37" s="1"/>
  <c r="L41" i="38"/>
  <c r="B59" i="37"/>
  <c r="L51" i="38"/>
  <c r="L44" i="38"/>
  <c r="L326" i="38"/>
  <c r="B95" i="37" s="1"/>
  <c r="B67" i="28"/>
  <c r="B8" i="32"/>
  <c r="E8" i="32" s="1"/>
  <c r="B2" i="32"/>
  <c r="B50" i="32"/>
  <c r="C27" i="34" l="1"/>
  <c r="E24" i="34"/>
  <c r="B14" i="32"/>
  <c r="E14" i="32" s="1"/>
  <c r="B126" i="37"/>
  <c r="E126" i="37" s="1"/>
  <c r="B18" i="37"/>
  <c r="E77" i="28"/>
  <c r="B75" i="37"/>
  <c r="L94" i="38"/>
  <c r="B36" i="37" s="1"/>
  <c r="L104" i="38"/>
  <c r="L91" i="38"/>
  <c r="B21" i="37" s="1"/>
  <c r="E21" i="37" s="1"/>
  <c r="L73" i="38"/>
  <c r="B20" i="37" s="1"/>
  <c r="L72" i="38"/>
  <c r="B12" i="37" s="1"/>
  <c r="B30" i="37"/>
  <c r="B73" i="37"/>
  <c r="E69" i="28"/>
  <c r="B23" i="34"/>
  <c r="B11" i="37"/>
  <c r="B184" i="37"/>
  <c r="E184" i="37" s="1"/>
  <c r="E79" i="28"/>
  <c r="D5" i="33"/>
  <c r="B8" i="34"/>
  <c r="E8" i="34" s="1"/>
  <c r="E67" i="28"/>
  <c r="E71" i="28"/>
  <c r="E50" i="32"/>
  <c r="B40" i="32"/>
  <c r="B10" i="32"/>
  <c r="E10" i="32" s="1"/>
  <c r="B3" i="34"/>
  <c r="B7" i="37"/>
  <c r="B165" i="37"/>
  <c r="E165" i="37" s="1"/>
  <c r="B173" i="37"/>
  <c r="E173" i="37" s="1"/>
  <c r="B175" i="37"/>
  <c r="E175" i="37" s="1"/>
  <c r="E112" i="37"/>
  <c r="B178" i="37"/>
  <c r="E178" i="37" s="1"/>
  <c r="E2" i="32"/>
  <c r="B27" i="34" l="1"/>
  <c r="B54" i="37"/>
  <c r="E54" i="37" s="1"/>
  <c r="E3" i="34"/>
  <c r="B60" i="32"/>
  <c r="E23" i="34" l="1"/>
  <c r="E40" i="32"/>
  <c r="B202" i="37"/>
  <c r="E53" i="37"/>
  <c r="E99" i="37" l="1"/>
  <c r="E114" i="37"/>
  <c r="E113" i="37" l="1"/>
  <c r="E107" i="37" l="1"/>
  <c r="E98" i="37" l="1"/>
  <c r="E120" i="37" l="1"/>
  <c r="E119" i="37"/>
  <c r="B58" i="28"/>
  <c r="E109" i="37"/>
  <c r="B27" i="28"/>
  <c r="E27" i="28" s="1"/>
  <c r="B28" i="28"/>
  <c r="E28" i="28" s="1"/>
  <c r="B29" i="28"/>
  <c r="E29" i="28" s="1"/>
  <c r="E116" i="37"/>
  <c r="E100" i="37"/>
  <c r="E58" i="28" l="1"/>
  <c r="E121" i="37"/>
  <c r="E106" i="37"/>
  <c r="E101" i="37"/>
  <c r="E117" i="37"/>
  <c r="E104" i="37"/>
  <c r="E102" i="37"/>
  <c r="B4" i="16"/>
  <c r="D4" i="16" s="1"/>
  <c r="B73" i="28"/>
  <c r="B25" i="28"/>
  <c r="E25" i="28" s="1"/>
  <c r="E111" i="37"/>
  <c r="E118" i="37"/>
  <c r="E105" i="37"/>
  <c r="E122" i="37"/>
  <c r="E103" i="37"/>
  <c r="B52" i="28"/>
  <c r="E52" i="28" s="1"/>
  <c r="B26" i="28"/>
  <c r="E26" i="28" s="1"/>
  <c r="E73" i="28" l="1"/>
  <c r="B7" i="28"/>
  <c r="E7" i="28" s="1"/>
  <c r="B30" i="28"/>
  <c r="E30" i="28" s="1"/>
  <c r="E199" i="37" l="1"/>
  <c r="E110" i="37"/>
  <c r="E108" i="37"/>
  <c r="E115" i="37" l="1"/>
  <c r="E87" i="37"/>
  <c r="E79" i="37"/>
  <c r="E83" i="37"/>
  <c r="B9" i="28" l="1"/>
  <c r="E9" i="28" s="1"/>
  <c r="E93" i="37" l="1"/>
  <c r="E41" i="37" l="1"/>
  <c r="E82" i="37" l="1"/>
  <c r="E62" i="37"/>
  <c r="B10" i="28"/>
  <c r="E10" i="28" s="1"/>
  <c r="E94" i="37"/>
  <c r="B11" i="28" l="1"/>
  <c r="E11" i="28" s="1"/>
  <c r="B16" i="28"/>
  <c r="E16" i="28" s="1"/>
  <c r="B21" i="28" l="1"/>
  <c r="E21" i="28" s="1"/>
  <c r="E66" i="37" l="1"/>
  <c r="E88" i="37" l="1"/>
  <c r="E65" i="37" l="1"/>
  <c r="E64" i="37" l="1"/>
  <c r="E60" i="37"/>
  <c r="E86" i="37"/>
  <c r="E78" i="37"/>
  <c r="B5" i="28" l="1"/>
  <c r="E5" i="28" s="1"/>
  <c r="E46" i="37"/>
  <c r="E75" i="37"/>
  <c r="B78" i="28" l="1"/>
  <c r="E59" i="37"/>
  <c r="E78" i="28" l="1"/>
  <c r="E34" i="37"/>
  <c r="E61" i="37" l="1"/>
  <c r="B75" i="28" l="1"/>
  <c r="D1" i="33" l="1"/>
  <c r="E75" i="28" l="1"/>
  <c r="E42" i="37"/>
  <c r="B23" i="28" l="1"/>
  <c r="E23" i="28" s="1"/>
  <c r="E4" i="37" l="1"/>
  <c r="E81" i="37" l="1"/>
  <c r="E95" i="37"/>
  <c r="E97" i="37"/>
  <c r="E51" i="37"/>
  <c r="E30" i="37"/>
  <c r="B20" i="28"/>
  <c r="E20" i="28" s="1"/>
  <c r="E90" i="37"/>
  <c r="E28" i="37"/>
  <c r="E33" i="37"/>
  <c r="E25" i="37"/>
  <c r="B15" i="28"/>
  <c r="E15" i="28" s="1"/>
  <c r="E72" i="37"/>
  <c r="E69" i="37"/>
  <c r="B4" i="28"/>
  <c r="E4" i="28" s="1"/>
  <c r="E24" i="37"/>
  <c r="E67" i="37"/>
  <c r="B22" i="28"/>
  <c r="E22" i="28" s="1"/>
  <c r="B12" i="28"/>
  <c r="E12" i="28" s="1"/>
  <c r="B11" i="16"/>
  <c r="E84" i="37"/>
  <c r="E50" i="37"/>
  <c r="E48" i="37"/>
  <c r="E47" i="37"/>
  <c r="E16" i="37"/>
  <c r="B80" i="28"/>
  <c r="C16" i="16" l="1"/>
  <c r="E80" i="28"/>
  <c r="E70" i="37"/>
  <c r="E10" i="37"/>
  <c r="E37" i="37"/>
  <c r="E71" i="37"/>
  <c r="E92" i="37"/>
  <c r="E35" i="37"/>
  <c r="E91" i="37"/>
  <c r="E44" i="37"/>
  <c r="E85" i="37"/>
  <c r="E52" i="37"/>
  <c r="E43" i="37"/>
  <c r="E8" i="37"/>
  <c r="E15" i="37"/>
  <c r="E5" i="37"/>
  <c r="B6" i="28"/>
  <c r="E49" i="37"/>
  <c r="E63" i="37"/>
  <c r="E57" i="37"/>
  <c r="B19" i="28"/>
  <c r="E19" i="28" s="1"/>
  <c r="E45" i="37"/>
  <c r="B24" i="28"/>
  <c r="E24" i="28" s="1"/>
  <c r="E20" i="37"/>
  <c r="E6" i="37"/>
  <c r="B74" i="28"/>
  <c r="E22" i="37"/>
  <c r="E58" i="37"/>
  <c r="E55" i="37"/>
  <c r="E89" i="37"/>
  <c r="E56" i="37"/>
  <c r="E36" i="37"/>
  <c r="B14" i="28"/>
  <c r="E14" i="28" s="1"/>
  <c r="E31" i="37"/>
  <c r="E73" i="37"/>
  <c r="B3" i="28"/>
  <c r="E9" i="37"/>
  <c r="E39" i="37"/>
  <c r="E40" i="37"/>
  <c r="B13" i="28"/>
  <c r="E13" i="28" s="1"/>
  <c r="E96" i="37"/>
  <c r="E6" i="28" l="1"/>
  <c r="D11" i="16"/>
  <c r="E3" i="28"/>
  <c r="E3" i="37"/>
  <c r="E74" i="37"/>
  <c r="B8" i="28"/>
  <c r="E8" i="28" s="1"/>
  <c r="E17" i="37"/>
  <c r="E7" i="37"/>
  <c r="E80" i="37"/>
  <c r="B3" i="16"/>
  <c r="D3" i="16" s="1"/>
  <c r="B76" i="28"/>
  <c r="E76" i="37"/>
  <c r="E12" i="37"/>
  <c r="E74" i="28" l="1"/>
  <c r="E76" i="28"/>
  <c r="E18" i="37"/>
  <c r="E68" i="37"/>
  <c r="B17" i="28"/>
  <c r="E23" i="37"/>
  <c r="B18" i="28"/>
  <c r="E18" i="28" s="1"/>
  <c r="E19" i="37"/>
  <c r="E17" i="28" l="1"/>
  <c r="B13" i="16"/>
  <c r="E200" i="37" l="1"/>
  <c r="E14" i="37"/>
  <c r="E11" i="37"/>
  <c r="B66" i="28"/>
  <c r="B82" i="28" s="1"/>
  <c r="E66" i="28" l="1"/>
  <c r="C82" i="28"/>
  <c r="C202" i="37"/>
  <c r="C60" i="32"/>
  <c r="E55" i="32"/>
  <c r="A212" i="38"/>
</calcChain>
</file>

<file path=xl/sharedStrings.xml><?xml version="1.0" encoding="utf-8"?>
<sst xmlns="http://schemas.openxmlformats.org/spreadsheetml/2006/main" count="1745" uniqueCount="629">
  <si>
    <t>NOMBRE</t>
  </si>
  <si>
    <t>CARGO</t>
  </si>
  <si>
    <t>AREA DE ADSCRIPCION</t>
  </si>
  <si>
    <t>SUELDO BRUTO MENSUAL</t>
  </si>
  <si>
    <t>SUB EMPLEO</t>
  </si>
  <si>
    <t>RET. ISR</t>
  </si>
  <si>
    <t>SUELDO NETO MENSUAL</t>
  </si>
  <si>
    <t>SUELDO DIARIO</t>
  </si>
  <si>
    <t>DIAS LABORADOS</t>
  </si>
  <si>
    <t>PRESIDENTE MUNICIPAL</t>
  </si>
  <si>
    <t>Presidencia</t>
  </si>
  <si>
    <t>AUXILIAR ADMINISTRATIVO</t>
  </si>
  <si>
    <t>ANGELICA MUNGUIA VENTURA</t>
  </si>
  <si>
    <t>MARIA TERESA GODINEZ TOVAR</t>
  </si>
  <si>
    <t>AUXILIAR ADMINISTRATIVO A</t>
  </si>
  <si>
    <t>MENSAJERO</t>
  </si>
  <si>
    <t>ASESOR ADMINISTRATIVO A</t>
  </si>
  <si>
    <t>SECRETARIO DEL H. AYUNTAMIENTO</t>
  </si>
  <si>
    <t>secretaria</t>
  </si>
  <si>
    <t>VANESA GARCIA MARTINEZ</t>
  </si>
  <si>
    <t>ASESOR ADMINISTRATIVO B</t>
  </si>
  <si>
    <t>TOTAL</t>
  </si>
  <si>
    <t>SINDICO MUNICIPAL</t>
  </si>
  <si>
    <t>TESORERO MUNICIPAL</t>
  </si>
  <si>
    <t>CONTRALOR MUNICIPAL</t>
  </si>
  <si>
    <t>sindicatura</t>
  </si>
  <si>
    <t>ASESOR JURIDICO</t>
  </si>
  <si>
    <t>SECRETARIA</t>
  </si>
  <si>
    <t>AREA DE INSCRIPCION</t>
  </si>
  <si>
    <t>contraloria</t>
  </si>
  <si>
    <t>JOSE MANUEL GARIBALDI GARILBALDI</t>
  </si>
  <si>
    <t>tesoreria</t>
  </si>
  <si>
    <t>ANGELICA RAMIREZ ROJAS</t>
  </si>
  <si>
    <t>SUPERVISOR VIA PUBLICA</t>
  </si>
  <si>
    <t>ENCARGADO DE REGLAMENTOS</t>
  </si>
  <si>
    <t>SUPERVISOR MERCADOS</t>
  </si>
  <si>
    <t>SUPERVISOR EXP. VINOS Y LICORES</t>
  </si>
  <si>
    <t>AUXILIAR CONTABLE</t>
  </si>
  <si>
    <t>CONTADOR MUNICIPAL</t>
  </si>
  <si>
    <t>RESPONSABLE DEL PANTEON</t>
  </si>
  <si>
    <t>JARDINERO DE PANTEON</t>
  </si>
  <si>
    <t>VETERINARIO</t>
  </si>
  <si>
    <t>RESPONSABLE DEL RASTRO</t>
  </si>
  <si>
    <t>VELADOR DEL RASTRO</t>
  </si>
  <si>
    <t>DIRECTOR DE CATASTRO</t>
  </si>
  <si>
    <t>catastro</t>
  </si>
  <si>
    <t>MIRIAM FABIOLA MERITO GARCIA</t>
  </si>
  <si>
    <t>JAVIER ARTURO PEREZ ORTIZ</t>
  </si>
  <si>
    <t>DIRECTOR DE DESARROLLO RURAL</t>
  </si>
  <si>
    <t>DIRECTOR JUVENTUD Y DEPORTE</t>
  </si>
  <si>
    <t>MOISES JIMENEZ BRISEÑO</t>
  </si>
  <si>
    <t>JUAN PABLO OCEGUEDA HERNANDEZ</t>
  </si>
  <si>
    <t>com. Social</t>
  </si>
  <si>
    <t>AUX. ADMVO REGIDORES</t>
  </si>
  <si>
    <t>BIBLIOTECARIA</t>
  </si>
  <si>
    <t>JESUS MAGDALENO PALMA</t>
  </si>
  <si>
    <t>ENC. AREA DE COMPUTO INFANTILI</t>
  </si>
  <si>
    <t>MA. SOCORRO GONZALEZ MUNGUIA</t>
  </si>
  <si>
    <t>INTENDENTE Y REPAR. DE LIBROS</t>
  </si>
  <si>
    <t>ROLANDO VALDEZ SILVA</t>
  </si>
  <si>
    <t>ENCARG. MODULO SERV. DIGITALES</t>
  </si>
  <si>
    <t>J. JESUS ESQUIVEL MAGAÑA</t>
  </si>
  <si>
    <t>BIBLIOTECA "JOSE MA. MORELOS"</t>
  </si>
  <si>
    <t>VICTOR DANIEL RAMIREZ ANGULO</t>
  </si>
  <si>
    <t>AUXILIAR DE COMUNICACIÓN</t>
  </si>
  <si>
    <t>HUMBERTO BECERRA SANCHEZ</t>
  </si>
  <si>
    <t>DIRECTOR CASA DE CULTURA</t>
  </si>
  <si>
    <t>casa/cultura</t>
  </si>
  <si>
    <t>BERTHA LUCILA ESTRADA GARCIA</t>
  </si>
  <si>
    <t>YESSICA KARINA MONTEJANO RICO</t>
  </si>
  <si>
    <t>AFANADORA</t>
  </si>
  <si>
    <t>VELADOR</t>
  </si>
  <si>
    <t>RESP. MUSEO MPAL.</t>
  </si>
  <si>
    <t>ENCARG. BIBLIOTECA EL TEQUESQUI</t>
  </si>
  <si>
    <t>ENCARG. BIBLIOTECA MONTELEON</t>
  </si>
  <si>
    <t>REG. DE SALUD Y ASIS.SOC.FOM.IND.</t>
  </si>
  <si>
    <t>regiduria</t>
  </si>
  <si>
    <t>REG. DE ASUNTOS MIG. Y TURIS.</t>
  </si>
  <si>
    <t>REG. DE JUVENTUD Y DEPORTE</t>
  </si>
  <si>
    <t>REG.DESARR. URBANO Y OBRAS PUB.</t>
  </si>
  <si>
    <t>REG. DE EDUCACION Y CULTURA</t>
  </si>
  <si>
    <t>REG.AGROP.PESCA Y DE LA MUJER</t>
  </si>
  <si>
    <t>DIRECTOR DE OBRAS PUB.</t>
  </si>
  <si>
    <t>obras publicas</t>
  </si>
  <si>
    <t>ENCARGADO DE PARQUES Y JARDINES</t>
  </si>
  <si>
    <t>HELIDEE HERNANDEZ BRAVO</t>
  </si>
  <si>
    <t>JARDINERO</t>
  </si>
  <si>
    <t>Obras Publicas</t>
  </si>
  <si>
    <t>ANTONIO DE JESUS CARRILLO ALVAREZ</t>
  </si>
  <si>
    <t>AYUDANTE DE JARDIN</t>
  </si>
  <si>
    <t>ALVARO LOPEZ ZENDEJAS</t>
  </si>
  <si>
    <t>CHOFER</t>
  </si>
  <si>
    <t>RUBEN ZUNO ALCALA</t>
  </si>
  <si>
    <t>SALVADOR SOLORIO MUJICA</t>
  </si>
  <si>
    <t>FRANCISCO RAMIREZ CABRERA</t>
  </si>
  <si>
    <t>ENC. DE BASURERO</t>
  </si>
  <si>
    <t>CAMPANERO</t>
  </si>
  <si>
    <t>JORGE ELIAS ELIZARRARAS ALCALA</t>
  </si>
  <si>
    <t>JOSE SEGURA CHAVOLLA</t>
  </si>
  <si>
    <t>RAFAEL LOPEZ CORTEZ</t>
  </si>
  <si>
    <t>JOSE ANTONIO JAIME GOMEZ</t>
  </si>
  <si>
    <t>PEDRO OCEGUERA HERNANDEZ</t>
  </si>
  <si>
    <t>MARIA GUTIERREZ RODRIGUEZ</t>
  </si>
  <si>
    <t>MONICO MUÑOZ VEGA</t>
  </si>
  <si>
    <t>FRANCISCO JAVIER SALCEDO RAMIREZ</t>
  </si>
  <si>
    <t>CHOFER DE O.P.</t>
  </si>
  <si>
    <t>JUAN GABRIEL VEGA CONCHAS</t>
  </si>
  <si>
    <t>OFICIAL MAYOR</t>
  </si>
  <si>
    <t>Oficialia M.</t>
  </si>
  <si>
    <t>ENC. DE COMPUTO</t>
  </si>
  <si>
    <t>ENCARGADO DE A.P.</t>
  </si>
  <si>
    <t>AUXILIAR DE OFICILIA</t>
  </si>
  <si>
    <t>FRANCISCO JAVIER ANGUIANO LUNA</t>
  </si>
  <si>
    <t>ELECTRICISTA</t>
  </si>
  <si>
    <t>VIGILANTE DEL AUDITORIO</t>
  </si>
  <si>
    <t>OPER. DE MAQ. RETRO</t>
  </si>
  <si>
    <t>CHOFER OP.</t>
  </si>
  <si>
    <t>JAVIER ALEJANDRO GODINEZ GOMEZ</t>
  </si>
  <si>
    <t>DIF MPAL</t>
  </si>
  <si>
    <t>JOSE ALBERTO AYALA RAMIREZ</t>
  </si>
  <si>
    <t>PSICOLOGO</t>
  </si>
  <si>
    <t>DOCTOR DEL DIF MPAL.</t>
  </si>
  <si>
    <t>NUTIROLOGO</t>
  </si>
  <si>
    <t>AFANADORA Y COCINERA</t>
  </si>
  <si>
    <t>AFANADOR</t>
  </si>
  <si>
    <t>AUXILIAR ADMI NISTRATIVO</t>
  </si>
  <si>
    <t>FRANCISCO SALAS TORRES</t>
  </si>
  <si>
    <t>DANIEL SALAS TORRES</t>
  </si>
  <si>
    <t>SALVADOR HERNANDEZ MAGDALENO</t>
  </si>
  <si>
    <t>JORGE ALEXANDER PEREZ TEJEDA</t>
  </si>
  <si>
    <t>J. JESUS HERNANDEZ GARCIA</t>
  </si>
  <si>
    <t>JAIME SALAS MARES</t>
  </si>
  <si>
    <t>LEONARDO PADILLA TORRES</t>
  </si>
  <si>
    <t>JOSE MERCEDES ALVARADO VAZQUEZ</t>
  </si>
  <si>
    <t>JOSE ALVARADO PIMENTEL</t>
  </si>
  <si>
    <t>FROILAN TORRES GOMEZ</t>
  </si>
  <si>
    <t>OCTAVIANO CASTILLO RODRIGUEZ</t>
  </si>
  <si>
    <t>RAFAEL HERNANDEZ RAMIREZ</t>
  </si>
  <si>
    <t>MA. DE JESUS LOPEZ FLORES</t>
  </si>
  <si>
    <t>CARLOS NUÑEZ CHAVEZ</t>
  </si>
  <si>
    <t>MARCELINO GUTIERREZ AGUAYO</t>
  </si>
  <si>
    <t>LUIS ALVARADO VAZQUEZ</t>
  </si>
  <si>
    <t>ALFONSO GARCIA MADRIGAL</t>
  </si>
  <si>
    <t xml:space="preserve"> </t>
  </si>
  <si>
    <t>YENNYFER ARALY DE LA PAZ CARMONA</t>
  </si>
  <si>
    <t>JOSE GUSTAVO HERNANDEZ SALCEDO</t>
  </si>
  <si>
    <t>JESUS ANTONIO LOPEZ LOPEZ</t>
  </si>
  <si>
    <t>MAXIMO DANIEL ALVARADO ZENDEJAS</t>
  </si>
  <si>
    <t>DIANA ISABEL RAMIREZ AVIÑA</t>
  </si>
  <si>
    <t>CAMERINA MENDEZ AVALOS</t>
  </si>
  <si>
    <t>ANGELINA TEJEDA NAVARRO</t>
  </si>
  <si>
    <t>JAVIER GARCIA ALFARO</t>
  </si>
  <si>
    <t>YRMA YOLANDA GARCIA MONTES</t>
  </si>
  <si>
    <t>TALLER CORTE Y CONFECCION</t>
  </si>
  <si>
    <t>TALLERISTA</t>
  </si>
  <si>
    <t>PEON</t>
  </si>
  <si>
    <t>AUX ADMINISTRATIVO EVENTUAL</t>
  </si>
  <si>
    <t>DANIEL CERVANTES LOPEZ</t>
  </si>
  <si>
    <t>TOTAL EFECTIVO</t>
  </si>
  <si>
    <t>JUAN JOSE ALVARES JUAREZ</t>
  </si>
  <si>
    <t>TOTAL B.S</t>
  </si>
  <si>
    <t>RICARDO SALCEDO VILLALOBOS</t>
  </si>
  <si>
    <t>MECANICO MUNICIPAL</t>
  </si>
  <si>
    <t>VELADOR DEL PANTEON</t>
  </si>
  <si>
    <t>DIRECCION DE VINCULACION</t>
  </si>
  <si>
    <t>MARIA VERONICA ROJO GARCIA</t>
  </si>
  <si>
    <t>VANESSA AGUILERA AREVALO</t>
  </si>
  <si>
    <t>JOSE ANTONIO CERVANTES RODRIGUEZ</t>
  </si>
  <si>
    <t>JEFE DE RECURSOS HUMNANOS</t>
  </si>
  <si>
    <t>JEFE DE SERVICIOS MUNICIPALES</t>
  </si>
  <si>
    <t>JUAN ROBERTO ROJAS HERNANDEZ</t>
  </si>
  <si>
    <t>JEFATURA DEL MIGRANTE</t>
  </si>
  <si>
    <t>SANTIAGO JESUS VEGA LINARES</t>
  </si>
  <si>
    <t>JOSE AYALA ALVARADO</t>
  </si>
  <si>
    <t>FIRMA</t>
  </si>
  <si>
    <t>ENCARGADO DE RECOLECTORES</t>
  </si>
  <si>
    <t>ARTURO AVILAS BOLAÑOS</t>
  </si>
  <si>
    <t xml:space="preserve">JOSE ANTONIO CAMPOS RODRIGUEZ </t>
  </si>
  <si>
    <t>GUILLERMO GARCIA PADILLA</t>
  </si>
  <si>
    <t>CARLOS ARTURO PACHECO CASTILLO</t>
  </si>
  <si>
    <t>JOSE ALFREDO LOPEZ RANGEL</t>
  </si>
  <si>
    <t>PROM. ESP. DE ALIMENTACION</t>
  </si>
  <si>
    <t>ROBERTO ENRIQUE GUTIERREZ MACIAS</t>
  </si>
  <si>
    <t>DIRECTOR DE PROGAM. Y PPTO.</t>
  </si>
  <si>
    <t>JEFATURA DE EDUCACION</t>
  </si>
  <si>
    <t>SUBDIRECTOR DE OBRAS</t>
  </si>
  <si>
    <t xml:space="preserve">SECRETARIA </t>
  </si>
  <si>
    <t>JESUS MARTIN CASTILLO ARROYO</t>
  </si>
  <si>
    <t>ZAIRA GUADALUPE MENDEZ LOPEZ</t>
  </si>
  <si>
    <t>VELADOR DEL AUDITORIO</t>
  </si>
  <si>
    <t>DIRECTOR DE DESARROLLO SOCIAL</t>
  </si>
  <si>
    <t>NAYELI GARIBAY CUEVAS</t>
  </si>
  <si>
    <t>JAVIER CERVANTES LOPEZ</t>
  </si>
  <si>
    <t xml:space="preserve">DIRECTORA DEL DIF </t>
  </si>
  <si>
    <t>JESUS VAZQUEZ RAMIREZ</t>
  </si>
  <si>
    <t>MARIA GUADALUPE BECERRA PEREZ</t>
  </si>
  <si>
    <t>VELADOR DE LA BLOQUERA</t>
  </si>
  <si>
    <t>ROBERTO GARCIA CHAVOLLA</t>
  </si>
  <si>
    <t>MIGUEL ANGEL CASTILLO  CERVANTES</t>
  </si>
  <si>
    <t>HUMBERTO GABRIEL BERNAL CERVANTES</t>
  </si>
  <si>
    <t xml:space="preserve">JESUS IVAN MENDEZ APARICIO </t>
  </si>
  <si>
    <t>JUAN DANIEL ORTIZ RODRIGUEZ</t>
  </si>
  <si>
    <t>HUMBERTO SOLORIO ORTIZ</t>
  </si>
  <si>
    <t>CHRISTIAN BANDA JASSO</t>
  </si>
  <si>
    <t>JOSEFINA GUTIERREZ SANCHEZ</t>
  </si>
  <si>
    <t>MIGUEL ALBERTO RUIZ SEGURA</t>
  </si>
  <si>
    <t>LUIS ARTURO PUGA CONTRERAS</t>
  </si>
  <si>
    <t>RAFAEL RAMIREZ BARAJAS</t>
  </si>
  <si>
    <t>LORENZO ANTONIO GOMAR SERRATO</t>
  </si>
  <si>
    <t>LUIS GUERRERO VALDIVIA</t>
  </si>
  <si>
    <t>VICENTE SOLORIO GARCIA</t>
  </si>
  <si>
    <t>JOSE ALFREDO ORDUÑA TREJO</t>
  </si>
  <si>
    <t>JAVIER TAMAYO GUTIERREZ</t>
  </si>
  <si>
    <t>SALVADOR BARRERA ANDRADE</t>
  </si>
  <si>
    <t>EVA ROSARIO HERNANDEZ RAMIREZ</t>
  </si>
  <si>
    <t>MARIA DE LA LUZ FLORES CASTILLO</t>
  </si>
  <si>
    <t>JUAN MANUEL PEREZ CASTILLO</t>
  </si>
  <si>
    <t>ARCELIA MORELOS MENA</t>
  </si>
  <si>
    <t>NANCY ELIZABETH RIOS CANCHOLA</t>
  </si>
  <si>
    <t>JESUS HUMBERTO BECERRA SANCHEZ</t>
  </si>
  <si>
    <t>ALICIA HERNANDEZ CARRILLO</t>
  </si>
  <si>
    <t>ELIZABETH MIRANDA CERVANTES</t>
  </si>
  <si>
    <t>ADRIAN MICHEL GARCIA BRAVO</t>
  </si>
  <si>
    <t xml:space="preserve">MARIA GUADALUPE HERNANDEZ AYALA </t>
  </si>
  <si>
    <t>ING ERNESTO BARCENAS SOTO</t>
  </si>
  <si>
    <t>JOSE GUADALUPE GARCIA LOPEZ</t>
  </si>
  <si>
    <t>JAIME GOMAR SERRATO</t>
  </si>
  <si>
    <t>ALEJO GUTIERREZ MORA</t>
  </si>
  <si>
    <t>ANTONIO ALANIZ HUARACHA</t>
  </si>
  <si>
    <t>RICARDO SALCEDO NAVARRO</t>
  </si>
  <si>
    <t>ENRIQUE GARCIA LOPEZ</t>
  </si>
  <si>
    <t>LUIS IGNACIO BECERRA SANCHEZ</t>
  </si>
  <si>
    <t>LORENA LOPEZ CERVANTES</t>
  </si>
  <si>
    <t>CARMELO GUTIERREZ MIRANDA</t>
  </si>
  <si>
    <t>BRIAN ISAAC PIMENTEL ZARAGOZA</t>
  </si>
  <si>
    <t>CAROLINA DEL SOCORRO LOPEZ RODRIGUEZ</t>
  </si>
  <si>
    <t>FATIMA RICO ALVARADO</t>
  </si>
  <si>
    <t>ELISA OLIVIA BARRERA CASTILLO</t>
  </si>
  <si>
    <t>JUAN MANUEL LIMON HIDALGO</t>
  </si>
  <si>
    <t>LEONARDO SOLORIO GUERRERO</t>
  </si>
  <si>
    <t>JESUS HIDALGO GOMEZ</t>
  </si>
  <si>
    <t>BERTHA LUCIA ESTRADA GARCIA</t>
  </si>
  <si>
    <t>ESTHER MURILLO GARCIA</t>
  </si>
  <si>
    <t>BENEDICTO ZENDEJAS HERRERA</t>
  </si>
  <si>
    <t>GRACIELA MANDUJANO MULGADO</t>
  </si>
  <si>
    <t>ROCIO KARINA RUIZ MORALES</t>
  </si>
  <si>
    <t>JUAN MANUEL ALVARADO HERNANDEZ</t>
  </si>
  <si>
    <t>ESTEBAN MELGOZA GOMEZ</t>
  </si>
  <si>
    <t>HUMBERTO SANCHEZ AYALA</t>
  </si>
  <si>
    <t>JAVIER EDUARDO GARCIA GOMEZ</t>
  </si>
  <si>
    <t>JOSE MANUEL GUTIERREZ MACIAS</t>
  </si>
  <si>
    <t xml:space="preserve">JUAN MANUEL GUTIERREZ DIAZ </t>
  </si>
  <si>
    <t>JUAN MANUEL COVARRUBIAS ARELLANO</t>
  </si>
  <si>
    <t>ROBERTO GARCIA GONZALEZ</t>
  </si>
  <si>
    <t>ANDRES CALDERON HUERTA</t>
  </si>
  <si>
    <t>PEDRO OCEGUEDA HERNANDEZ</t>
  </si>
  <si>
    <t>JUAN ANTONIO HERNANDEZ CERVANTES</t>
  </si>
  <si>
    <t>EDUARDO CISNEROS ACEVES</t>
  </si>
  <si>
    <t>CRISTOBAL GOMAR BANDA</t>
  </si>
  <si>
    <t>PEDRO HERNANDEZ PLASCENCIA</t>
  </si>
  <si>
    <t>JOSE GUADALUPE RODRIGUEZ GALVAN</t>
  </si>
  <si>
    <t>MARTIN LEON VENTURA</t>
  </si>
  <si>
    <t xml:space="preserve">CRISTIAN IVAN GOMEZ MACIAS </t>
  </si>
  <si>
    <t>MARIO CONTRERAS DELGADO</t>
  </si>
  <si>
    <t>HERMILA DELGADO VILLANUEVA</t>
  </si>
  <si>
    <t>JACQUELINE ABIGAIL COVARRUBIAS MURILLO</t>
  </si>
  <si>
    <t>GUILLERMINA BERENICE PEREZ CASTILLO</t>
  </si>
  <si>
    <t>JANELLY GUADALUPE ORNELAS GIL</t>
  </si>
  <si>
    <t>MARIA PILAR CERVANTES GOMAR</t>
  </si>
  <si>
    <t>ISRAEL CERVANTES ARELLANO</t>
  </si>
  <si>
    <t>BANAMEX</t>
  </si>
  <si>
    <t xml:space="preserve">LUIS IGNACIO BECERRA SANCHEZ </t>
  </si>
  <si>
    <t>N. CUENTA</t>
  </si>
  <si>
    <t>CELIA ZUNO ALCALA</t>
  </si>
  <si>
    <t>MIGUEL ANGEL CARRILLO HERNANDEZ</t>
  </si>
  <si>
    <t>VICENTE LARA GUZMAN</t>
  </si>
  <si>
    <t>LIZBETH YUTZYL GARCIA RODRIGUEZ</t>
  </si>
  <si>
    <t>SILVIA FAVIOLA MARTINEZ MENDEZ</t>
  </si>
  <si>
    <t>JONATAN GERARDO ARRIAGA PAZ</t>
  </si>
  <si>
    <t>SERGIO AUGUSTO GARCIA MOJICA</t>
  </si>
  <si>
    <t>BARUCH TATIAN NUÑEZ MORA</t>
  </si>
  <si>
    <t>JORGE GARCIA NAVARRO</t>
  </si>
  <si>
    <t>GILBERTO ALVARADO MENDEZ</t>
  </si>
  <si>
    <t>MARIO ADRIAN VAZQUEZ MADRIGAL</t>
  </si>
  <si>
    <t>ALVARO GOMEZ RICO</t>
  </si>
  <si>
    <t>LUIS MANUEL CUEVAS VARGAS</t>
  </si>
  <si>
    <t>MARIA ELENA ALDANA GONZALEZ</t>
  </si>
  <si>
    <t>GRACIELA PENILLA RIZO</t>
  </si>
  <si>
    <t>VALERIA PENILLA RIZO</t>
  </si>
  <si>
    <t>JESUS MENDOZA MARTINEZ</t>
  </si>
  <si>
    <t>MARIA CONCEPCION LANDEROS GARCIA</t>
  </si>
  <si>
    <t>MARIA DE LOURDES MENDOZA C.</t>
  </si>
  <si>
    <t>JUAN MANUEL JAIME GOMEZ</t>
  </si>
  <si>
    <t>JUAN ANTONIO QUEVEDO GOMEZ</t>
  </si>
  <si>
    <t>ENRIQUE CAZAREZ ARCIGA</t>
  </si>
  <si>
    <t>ALVARO GOMEZ MIRANDA</t>
  </si>
  <si>
    <t>MAGDALENA BARAJAS GALVAN</t>
  </si>
  <si>
    <t>MARIA DEL ROCIO GALVAN DIAZ</t>
  </si>
  <si>
    <t>LILIANA GUADALUPE VEGA GODINEZ</t>
  </si>
  <si>
    <t>MARTHA CECILIA RUIZ SEGURA</t>
  </si>
  <si>
    <t>MARICRUZ BARAJAS TOVAR</t>
  </si>
  <si>
    <t>ELVIA CANCHOLA CANCHOLA</t>
  </si>
  <si>
    <t>CONCEPCION ROJO MORALES</t>
  </si>
  <si>
    <t>MARIA DE LOURDES RAMIREZ FLORES</t>
  </si>
  <si>
    <t>NORMA RAMOS MAGDALENO</t>
  </si>
  <si>
    <t>ERIKA MARTINEZ CONTRERAS</t>
  </si>
  <si>
    <t>ARCELIA HERNADEZ MORELOS</t>
  </si>
  <si>
    <t>LUIS ALBERTO GOMEZ ROJO</t>
  </si>
  <si>
    <t>JOSE LUIS CHAVEZ CAMARENA</t>
  </si>
  <si>
    <t>VANESSA GARCIA MARTINEZ</t>
  </si>
  <si>
    <t>ARTURO ALANIS HUARACHA</t>
  </si>
  <si>
    <t>CARMEN JULIZETH MORA RIZO</t>
  </si>
  <si>
    <t>LETICIA GALVAN SERRATO</t>
  </si>
  <si>
    <t>MARIA DEL SOCORRO GONZALEZ MUNGIA</t>
  </si>
  <si>
    <t xml:space="preserve">ROLANDO VALDEZ SILVA </t>
  </si>
  <si>
    <t>CESAR YADIR SOLORIO MENDEZ</t>
  </si>
  <si>
    <t>EDGAR ALEJANDRO CISNEROS GARCIA</t>
  </si>
  <si>
    <t>HILDA GUADALUPE GONZALEZ RUIZ</t>
  </si>
  <si>
    <t>JORGE ENRIQUE AYALA RAYA</t>
  </si>
  <si>
    <t>JAVIER PEREZ VILLALOBOS</t>
  </si>
  <si>
    <t xml:space="preserve">MARCELINO ALCALA AYALA </t>
  </si>
  <si>
    <t>JESUS BARAJAS ZAVALA</t>
  </si>
  <si>
    <t>YESENIA YAZMIN ALCALA VALADEZ</t>
  </si>
  <si>
    <t>JESSICA ALEJANDRA BARAJAS PEREZ</t>
  </si>
  <si>
    <t>MARIA SIERRA MENDEZ</t>
  </si>
  <si>
    <t>NANCY ESMERALDA PIMENTEL GARCIA</t>
  </si>
  <si>
    <t>ANDREA KAREN CONTRERAS PADILLA</t>
  </si>
  <si>
    <t>AUXILIAR DE LA MUJER</t>
  </si>
  <si>
    <t>ANGELICA MUNGIA VENTURA</t>
  </si>
  <si>
    <t>ALFREDO CRUZ SERRATO</t>
  </si>
  <si>
    <t>NETO</t>
  </si>
  <si>
    <t>MARIA TERESA BRAVO SANTANA</t>
  </si>
  <si>
    <t>CUTBERTO RAUL RIZO NAVARRO</t>
  </si>
  <si>
    <t>JEFATURA DE EDUCACION ESPECIAL</t>
  </si>
  <si>
    <t>ALEJANDRA CARDENAS AREVALO</t>
  </si>
  <si>
    <t>ROCIO SANDOVAL BARAJAS</t>
  </si>
  <si>
    <t>ROSA ESTHER HERNANDEZ DELGADO</t>
  </si>
  <si>
    <t>JOSE MANUEL GARIBALDI GARIBALDI</t>
  </si>
  <si>
    <t>DIRECCION DE GESTORIA</t>
  </si>
  <si>
    <t xml:space="preserve">AUXILIAR ADMINISTRATIVO </t>
  </si>
  <si>
    <t xml:space="preserve">SECRETARIA DE DESARROLLO RURAL </t>
  </si>
  <si>
    <t xml:space="preserve">PSICOLOGA EN DIRECCION DE SALUD </t>
  </si>
  <si>
    <t>DANIEL LOPEZ MENDEZ</t>
  </si>
  <si>
    <t>Seguridad P.</t>
  </si>
  <si>
    <t>SUBDIRECTOR  SEGURIDAD PUBLICA</t>
  </si>
  <si>
    <t>POLICIA TERCERO</t>
  </si>
  <si>
    <t>PRIMER COMANDANTE</t>
  </si>
  <si>
    <t>JUAN JOSE ALVAREZ JUAREZ</t>
  </si>
  <si>
    <t>SEGUNDO COMANDANTE</t>
  </si>
  <si>
    <t>POLICIA PREVENTIVO</t>
  </si>
  <si>
    <t>JOSE ANTONIO CAMPOS RODRIGUEZ</t>
  </si>
  <si>
    <t>ARTURO AVILA BOLAÑOS</t>
  </si>
  <si>
    <t>JOSEFINA ACEVES LARA</t>
  </si>
  <si>
    <t>JUAN MANUEL CARRILLO ALVAREZ</t>
  </si>
  <si>
    <t>JUAN CARLOS PADILLA ACEVES</t>
  </si>
  <si>
    <t>AUXILIAR DE PROTECCION CIVIL</t>
  </si>
  <si>
    <t>JESUS IVAN MENDEZ APARICIO</t>
  </si>
  <si>
    <t>J. SOCORRO GUTIERREZ MACIAS</t>
  </si>
  <si>
    <t>PEDRO DE JESUS GONZALEZ</t>
  </si>
  <si>
    <t>SANTIAGO DE JESUS VEGA LINARES</t>
  </si>
  <si>
    <t>JESUS FRANCISCO CISNEROS PADILLA</t>
  </si>
  <si>
    <t>DANIEL CERVANTES LOPEZ (padre)</t>
  </si>
  <si>
    <t>MIGUEL ANGEL CASTILLO CERVANTES</t>
  </si>
  <si>
    <t>RICARDO RODRIGUEZ RODRIGUEZ</t>
  </si>
  <si>
    <t>ALEJANDRO CARRILLO ALVAREZ</t>
  </si>
  <si>
    <t>SOCORRO GUTIERREZ MACIAS</t>
  </si>
  <si>
    <t>DANIEL CERVANTES LOPEZ PADRE</t>
  </si>
  <si>
    <t>BENJAMIN BECERRA AGUILAR</t>
  </si>
  <si>
    <t>J. JESUS MELGOZA MURILLO</t>
  </si>
  <si>
    <t>DAVID CERVANTES GARCIA</t>
  </si>
  <si>
    <t xml:space="preserve">ANDREA YAZMIN MURILLO GARCIA </t>
  </si>
  <si>
    <t>CRISTINA RAMOS TRUJILLO</t>
  </si>
  <si>
    <t>JOSE ANTONIO LOPEZ MENDEZ</t>
  </si>
  <si>
    <t>J. REFUGIO GUZMAN LOPEZ</t>
  </si>
  <si>
    <t>FRANCISCO GOMAR BRISEÑO</t>
  </si>
  <si>
    <t>JUAN CARLOS RODRIGUEZ ZAVALA</t>
  </si>
  <si>
    <t>ROBERTO ROMERO CISNEROS</t>
  </si>
  <si>
    <t>JOSE LUIS PADILLA ARANGO</t>
  </si>
  <si>
    <t>JOSE ALVARADO SERRATO</t>
  </si>
  <si>
    <t>JAVIER IBARRA LUA</t>
  </si>
  <si>
    <t>RAMIRO HERRERA MURILLO</t>
  </si>
  <si>
    <t>JOSEFINA MARTINEZ ZUÑIGA</t>
  </si>
  <si>
    <t>JESSICA PAMELA HERNANDEZ MUNGUIA</t>
  </si>
  <si>
    <t>ANGELICA MA. ALVARADO RAMIREZ</t>
  </si>
  <si>
    <t>JUAN GARCIA MENDOZA</t>
  </si>
  <si>
    <t>JOSE GUADALUPE AVALOS CASILLAS</t>
  </si>
  <si>
    <t>MARIA CRISTINA AVIÑA HERNANDEZ</t>
  </si>
  <si>
    <t>ROSA MA. ALVAREZ HERNANDEZ</t>
  </si>
  <si>
    <t>JUAN CARLOS AGUILAR ARELLANO</t>
  </si>
  <si>
    <t>JOSUE EZEQUIEL CASTILLO BAEZA</t>
  </si>
  <si>
    <t>J. JESUS PIMENTEL RAMIREZ</t>
  </si>
  <si>
    <t>ELIA GABRIELA MADRIGAL GUTIERREZ</t>
  </si>
  <si>
    <t>HEPSIVA HIRAM VAZQUEZ MADRIGAL</t>
  </si>
  <si>
    <t>MARIA CARMEN VALENZUELA LOPEZ</t>
  </si>
  <si>
    <t>JOSE GUADALUPE HERNANDEZ BAÑALES</t>
  </si>
  <si>
    <t>JOSUE CASTILLO BAEZA</t>
  </si>
  <si>
    <t>DIRECTOR DE ECOLOGIA</t>
  </si>
  <si>
    <t>MARIA DEL CARMEN VALENZUELA LOPEZ</t>
  </si>
  <si>
    <t>ENRIQUE AVALOS LOPEZ</t>
  </si>
  <si>
    <t>MARIO HUMBERTO RODRIGUEZ MENDEZ</t>
  </si>
  <si>
    <t>ROCIO IVONNE DELGADO ALCALA</t>
  </si>
  <si>
    <t>AUXILIAR PSICOLOGO</t>
  </si>
  <si>
    <t>JUAN ROJAS CHAVEZ</t>
  </si>
  <si>
    <t>ERNESTO BARCENAS SOTO</t>
  </si>
  <si>
    <t>RAMON HERNANDEZ ORNELAS</t>
  </si>
  <si>
    <t>CRISTHIAN MARTINEZ CHAVOLLA</t>
  </si>
  <si>
    <t>DIRECCION  DE SALUD Y MEDIO AMBIENTE</t>
  </si>
  <si>
    <t>DIRECTORA DE INSTANCIA DE LA MUJER</t>
  </si>
  <si>
    <t>ENCARGADO DE ALMACEN</t>
  </si>
  <si>
    <t>ANTONIO DE JESUS PIMENTEL GARCIA</t>
  </si>
  <si>
    <t>MARISELA MARTINEZ CAMPOS</t>
  </si>
  <si>
    <t>HECTOR JOSE DUEÑAS ESTRADA</t>
  </si>
  <si>
    <t xml:space="preserve"> FRANCISCO JAVIER GARCIA MARTINEZ</t>
  </si>
  <si>
    <t>JUAN FERNANDO HIDALGO MACIAS</t>
  </si>
  <si>
    <t>JENNYFER ARALY DE LA PAZ CARMONA</t>
  </si>
  <si>
    <t>SALVADOR GOMAR AYALA</t>
  </si>
  <si>
    <t>AUXILIAR</t>
  </si>
  <si>
    <t>ERIKA LOPEZ VENTURA</t>
  </si>
  <si>
    <t>RIGOBERTO CASTRO FRIAS</t>
  </si>
  <si>
    <t>JOSE RODRIGO DIAZ LOPEZ</t>
  </si>
  <si>
    <t>PEDRO SEGURA GUZMAN</t>
  </si>
  <si>
    <t>HUGO MARTIN HERRERA MURILLO</t>
  </si>
  <si>
    <t>JUAN MANUEL MENDOZA GARCIA</t>
  </si>
  <si>
    <t>VELADOR DE SEDATU</t>
  </si>
  <si>
    <t>ERIKA YANETH LOPEZ VENTURA</t>
  </si>
  <si>
    <t>VELADOR DE PRESIDENCIA</t>
  </si>
  <si>
    <t xml:space="preserve">FERNANDO CISNEROS MURILLO </t>
  </si>
  <si>
    <t>JAIME JESUS FIGUEROA ALVARADO</t>
  </si>
  <si>
    <t>DANIEL GUARDIAN GARIBAY</t>
  </si>
  <si>
    <t>LAURA FERNANDA GUEVARA HERNANDEZ</t>
  </si>
  <si>
    <t>JUAN PABLO NAVARRO LUJANO</t>
  </si>
  <si>
    <t>ANTONIO LOPEZ JACOBO</t>
  </si>
  <si>
    <t>HUGO CESAR CISNEROS HERRERA</t>
  </si>
  <si>
    <t>REG. DE ECOLOGIA Y ACCESO INF.P.</t>
  </si>
  <si>
    <t>SEGUNDO COMANDANTE P.C. COMISIONADA AL CENTRO DE SALUD</t>
  </si>
  <si>
    <t>ABRAHAM GONZALO HERRERA ENCINO</t>
  </si>
  <si>
    <t>.</t>
  </si>
  <si>
    <t>ANTONIO ORNELAS GARIBAY</t>
  </si>
  <si>
    <t>JOSE ANTONIO CARRILLO RAMOS</t>
  </si>
  <si>
    <t>Politica Criminal</t>
  </si>
  <si>
    <t>DIRECTOR DE POLITICA CRIMINAL</t>
  </si>
  <si>
    <t xml:space="preserve">AUXILIAR POLITICA CRIMINAL </t>
  </si>
  <si>
    <t>SUPERVISOR DE OBRAS PUBLICAS</t>
  </si>
  <si>
    <t>ANA MARIA ROCHA ACEVEZ</t>
  </si>
  <si>
    <t>JUAN CARRILLO RAMIREZ</t>
  </si>
  <si>
    <t>JOSE LUIS HERNANDEZ SILVA</t>
  </si>
  <si>
    <t>YRMA YOLANDA GARCIA MONTEZ</t>
  </si>
  <si>
    <t>JOSE ALATORRE SANCHEZ</t>
  </si>
  <si>
    <t>VELADOR DE SEGURIDAD</t>
  </si>
  <si>
    <t>LUIS HERRERA ORTIZ</t>
  </si>
  <si>
    <t>JOSE MURILLO VEGA</t>
  </si>
  <si>
    <t>ASESOR</t>
  </si>
  <si>
    <t>CHOFER OP. 8</t>
  </si>
  <si>
    <t>LUIS MANUEL HERNANDEZ RIVAS</t>
  </si>
  <si>
    <t xml:space="preserve"> LUIS MANUEL CUEVAS VARGAS</t>
  </si>
  <si>
    <t>GONZALO GODINEZ AYALA</t>
  </si>
  <si>
    <t>JOSE GUADALUPE LUNA SANCHEZ</t>
  </si>
  <si>
    <t xml:space="preserve">JAVIER GARCIA PEÑA </t>
  </si>
  <si>
    <t>MARIA DE LOURDES MENDOZA CASTILLO</t>
  </si>
  <si>
    <t>HIGINIO CARRILLO RODRIGUEZ</t>
  </si>
  <si>
    <t>LORENA FERNANDA VALDEZ ZAVALA</t>
  </si>
  <si>
    <t>DIRECCIONES MUNICIPALES</t>
  </si>
  <si>
    <t>DIR. Y JFTA MUNICIPALES</t>
  </si>
  <si>
    <t>CLAUDIA GALVAN LOPEZ</t>
  </si>
  <si>
    <t>SALVADOR CASILLAS SANCHEZ</t>
  </si>
  <si>
    <t>FRANCISCO JAVIER GARCIA MARTINEZ PANTEON</t>
  </si>
  <si>
    <t>HIRLANDA GUADALUPE FLORES VEGA</t>
  </si>
  <si>
    <t>TYARA BETZAVEE AGUILAR VALADEZ</t>
  </si>
  <si>
    <t>JESUS CISNEROS MURILLO</t>
  </si>
  <si>
    <t>ULISES EMANUEL GARIBAY CUEVAS</t>
  </si>
  <si>
    <t>SERGIO ZUNO CISNEROS</t>
  </si>
  <si>
    <t>ROGELIO ARREDONDO CASTILLO</t>
  </si>
  <si>
    <t>FEDERICO SANTOYO VEGA</t>
  </si>
  <si>
    <t>DIANA ANEL RODRIGUEZ MACIAS</t>
  </si>
  <si>
    <t>ENCARGADO DE CEMENTO</t>
  </si>
  <si>
    <t>ENCARGADO DE PARQUE VEHICULAR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</si>
  <si>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</si>
  <si>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JESUS JAVIER GARCIA COMPARAN</t>
  </si>
  <si>
    <t>CHOFER JARDINEROS</t>
  </si>
  <si>
    <t>JUANA SOLANO GARCIA</t>
  </si>
  <si>
    <t>MARIO ALBERTO CERVANTES GONZALEZ</t>
  </si>
  <si>
    <t>TESORERIA MUNICIPAL</t>
  </si>
  <si>
    <t>CONTRALORIA MUNICIPAL</t>
  </si>
  <si>
    <t>SINDICATURA MUNICIPAL</t>
  </si>
  <si>
    <t>CHOFER O.P. RETRO</t>
  </si>
  <si>
    <t>RECOLECTOR</t>
  </si>
  <si>
    <t>JOSE LUIS ALATORRE SANCHEZ</t>
  </si>
  <si>
    <t>TOTAL DEL CHEQUE</t>
  </si>
  <si>
    <t>INSPECTOR</t>
  </si>
  <si>
    <t>SOBRESTANTE</t>
  </si>
  <si>
    <t>PRESTAMOS FAMSA</t>
  </si>
  <si>
    <t>NOMINA EFECTIVO</t>
  </si>
  <si>
    <t>FECHA DE INGRESO</t>
  </si>
  <si>
    <t>FECHA DE INGRESOS</t>
  </si>
  <si>
    <t>01/09/208</t>
  </si>
  <si>
    <t>CLAUDIA ELENA LOPEZ AYALA</t>
  </si>
  <si>
    <t>FERNANDO ARCIGA CISNEROS</t>
  </si>
  <si>
    <t>ISMAEL MENDEZ CONTRERAS</t>
  </si>
  <si>
    <t>CESAR MARCIAL PEREZ</t>
  </si>
  <si>
    <t>JOSE LUIS BECERRA ALCOCER</t>
  </si>
  <si>
    <t>MARIA DE JESUS RODRIGUEZ RODRIGUEZ</t>
  </si>
  <si>
    <t>JESUS BRAVO SANTANA</t>
  </si>
  <si>
    <t>HECTOR ARMANDO PEREZ HERNANDEZ</t>
  </si>
  <si>
    <t xml:space="preserve">RAUL ALEJANDRO VELAZQUEZ </t>
  </si>
  <si>
    <t xml:space="preserve">JOSE HERNANDEZ RODRIGUEZ </t>
  </si>
  <si>
    <t>ENRIQUE RODRIGUEZ GOMEZ</t>
  </si>
  <si>
    <t>JUAN CARLOS MEZA LEON</t>
  </si>
  <si>
    <t>CESAR ARMANDO COLMENARES DE LA PAZ</t>
  </si>
  <si>
    <t>JAIME ALVARADO PIMENTEL</t>
  </si>
  <si>
    <t>JOEL SALAS SIERRA</t>
  </si>
  <si>
    <t>ALFREDO RUIZ RODRIGUEZ</t>
  </si>
  <si>
    <t>ANA GABRIELA LUA VILLAMAR</t>
  </si>
  <si>
    <t>VANESSA ESMERALDA MORALES JUAREZ</t>
  </si>
  <si>
    <t>ISRAEL PEREZ TINOCO</t>
  </si>
  <si>
    <t>CARLOS ALBERTO BRAVO VALADEZ</t>
  </si>
  <si>
    <t>ROBERTO RODRIGUEZ MARRON</t>
  </si>
  <si>
    <t>VELADOR DEL BLOQUERA</t>
  </si>
  <si>
    <t>JOSE LUIS RODIRGUEZ PEREZ</t>
  </si>
  <si>
    <t xml:space="preserve"> JAZMIN GOMEZ RODRIGUEZ</t>
  </si>
  <si>
    <t>MARIA GUADALUPE CHAVOLLA</t>
  </si>
  <si>
    <t>COMANDANTE TRANSITO MUNICIPAL</t>
  </si>
  <si>
    <t xml:space="preserve">PRIMER COMANDANTE </t>
  </si>
  <si>
    <t>FERNANDO CISNEROS MURILLO</t>
  </si>
  <si>
    <t>ULISES EMANUEL  GARIBAY CUEVAS</t>
  </si>
  <si>
    <t>ARMANDO ORTIZ RODRIGUEZ</t>
  </si>
  <si>
    <t>JORGE SEGURA CHAVOLLA</t>
  </si>
  <si>
    <t>ANDREA ALCALA CANCHOLA</t>
  </si>
  <si>
    <t>FELIPE RAMON COMPARAN DUEÑAS</t>
  </si>
  <si>
    <t>VIANEY SEGURA NUÑEZ</t>
  </si>
  <si>
    <t>RAMON HERNANDEZ GARCIA</t>
  </si>
  <si>
    <t>VIANNEY SEGURA NUÑEZ</t>
  </si>
  <si>
    <t>FABIAN SEGURA ORTIZ</t>
  </si>
  <si>
    <t>GERARDO CARDENAS ALCALA</t>
  </si>
  <si>
    <t>AYUDANTE DE JARDIN ASIGNADO A JUVENTUD Y DEPORTE</t>
  </si>
  <si>
    <t>JOSE GALVAN PIMENTEL</t>
  </si>
  <si>
    <t>RICARDO DIAZ DE SANDY</t>
  </si>
  <si>
    <t>LEOPOLDO CRUZ DIAZ</t>
  </si>
  <si>
    <t>FERNANDO CHAVEZ GODINEZ</t>
  </si>
  <si>
    <t>VELADOR DEL BASURERO</t>
  </si>
  <si>
    <t>JESUS ANTONIO ARROYO TRUJILLO</t>
  </si>
  <si>
    <t>LUCIO HERREA PREDUJO</t>
  </si>
  <si>
    <t>JESUS SALAS PEREZ</t>
  </si>
  <si>
    <t>JUAN AGUSTIN DIAZ GARIBAY</t>
  </si>
  <si>
    <t>ROBERTO HERNANDEZ MORENO</t>
  </si>
  <si>
    <t>ROBERTO ANTONIO SANCHEZ CERVANTES</t>
  </si>
  <si>
    <t>JOSE LUIS GARCIA MURILLO</t>
  </si>
  <si>
    <t>JOSE DE JESUS GARCIA FIERROS</t>
  </si>
  <si>
    <t>FRANCISCO JAVIER ANGUIANO MENDOZA</t>
  </si>
  <si>
    <t>FRANCISCO MENDEZ TORRES</t>
  </si>
  <si>
    <t>DIRECCION: COORDINACION DE PROTECCION CIVIL</t>
  </si>
  <si>
    <t>JONATHAN NOE HERNANDEZ CERVANTES</t>
  </si>
  <si>
    <t>EMILIO ZENDEJAS HERNANDEZ</t>
  </si>
  <si>
    <t>ALEJANDRA HERNANDEZ ROJO</t>
  </si>
  <si>
    <t>RICARDO GALVAN CERVANTES</t>
  </si>
  <si>
    <t xml:space="preserve">JOSE FRANCISCO HERNANDEZ CASTILLO </t>
  </si>
  <si>
    <t>MIGUEL ALEJANDRO GUERRERO</t>
  </si>
  <si>
    <t>COORDINADOR PROTECCION CIVIL MUNIPAL</t>
  </si>
  <si>
    <t>TERESA ZACARIAS RUEDAS</t>
  </si>
  <si>
    <t>PEON ASIGNADO A COMPA</t>
  </si>
  <si>
    <t>AUX ADMN ASIGNADO A SERVICIOS MUNICIPALES</t>
  </si>
  <si>
    <t>PATRICIA SALCEDO RODRIGUEZ</t>
  </si>
  <si>
    <t>JOSE LUIS LOPEZ OCEGUEDA</t>
  </si>
  <si>
    <t>OFELIA ZACARIAS RUEDA</t>
  </si>
  <si>
    <t>PATRICIA GUADALUPE LARA BRIONES</t>
  </si>
  <si>
    <t>JOSE LUIS RODRIGUEZ PEREZ</t>
  </si>
  <si>
    <t>LUCIO HERRERA REDRUJO</t>
  </si>
  <si>
    <t>DIF</t>
  </si>
  <si>
    <t>ANA LILIA CHAVEZ NICOLAS</t>
  </si>
  <si>
    <t>BLANCA SALAS RODRIGUEZ</t>
  </si>
  <si>
    <t>VICTOR VALDIVIA ALANIZ</t>
  </si>
  <si>
    <t>JUAN JESUS HERNANDEZ ALVARADO</t>
  </si>
  <si>
    <t>ANGEL ENRIQUE LOPEZ GONZALEZ</t>
  </si>
  <si>
    <t>BLSAN</t>
  </si>
  <si>
    <t>MIGUEL ANGEL MENDEZ RAMIREZ</t>
  </si>
  <si>
    <t>ROBERTO IGNACION PALMA GOMEZ</t>
  </si>
  <si>
    <t>FELIPE DE JESUS GARCIA PADILLA</t>
  </si>
  <si>
    <t>AUXILIAR ADMINISTRATIVO ADSCRITO A LA MUJER</t>
  </si>
  <si>
    <t>ROBERTO IGNACIO PALMA GOMEZ</t>
  </si>
  <si>
    <t>BENJAMIN BARRON CLAUDIO</t>
  </si>
  <si>
    <t>JESUS GARCIA PEÑA</t>
  </si>
  <si>
    <t>PEDRO HERNANDEZ PLACENCIA</t>
  </si>
  <si>
    <t>ENCARGADA DE PATRIMONIO MUNICIPAL</t>
  </si>
  <si>
    <t>JOSE ALBERTO RAMIREZ CISNEROS</t>
  </si>
  <si>
    <t>MARIA TERESA BRAVO SANTAANA</t>
  </si>
  <si>
    <t>GUSTAVO HERNANDEZ SALCEDO</t>
  </si>
  <si>
    <t>DIRECTOR DE SEGURIDAD PUBLICA</t>
  </si>
  <si>
    <t>SUBDIRECTOR DE TRANSTIO MUNICIPAL</t>
  </si>
  <si>
    <t>CARLOS ALBERTO RODRIGUEZ GARCIA</t>
  </si>
  <si>
    <t>RAFAEL COVARRUBIAS RIOS</t>
  </si>
  <si>
    <t>MIGUEL ANGEL RAMIREZ MENDEZ</t>
  </si>
  <si>
    <t>ISACC TOLEDO RODRIGUEZ</t>
  </si>
  <si>
    <t>ABRAHAM LARA MACIAS</t>
  </si>
  <si>
    <t>EDGAR LICEA CASTILLO</t>
  </si>
  <si>
    <t>DIRECTORA DE FOMENTO ECONOMICO MUNICIPAL</t>
  </si>
  <si>
    <t>SOFIA VARGAS ACOSTA</t>
  </si>
  <si>
    <t>MILAGROS SANDOVAL MARTINEZ</t>
  </si>
  <si>
    <t>DESCUENTO DE CAJA</t>
  </si>
  <si>
    <t>AUXILIAR ADMINISTRATIVOTIPA A</t>
  </si>
  <si>
    <t>ENCARGADOS DE UNIDAD DEPORTIVA</t>
  </si>
  <si>
    <t>JARDINERO DE PLAZA</t>
  </si>
  <si>
    <t>DIRECCION DE SECRETARIA</t>
  </si>
  <si>
    <t>DIRECCION DE PRESIDENCIA</t>
  </si>
  <si>
    <t>reglamentos</t>
  </si>
  <si>
    <t>contabilidad</t>
  </si>
  <si>
    <t>panteon</t>
  </si>
  <si>
    <t>JEFATURA DE VIVIENDA</t>
  </si>
  <si>
    <t>DIRECCION DE COMUNICACIÓN SOCIAL</t>
  </si>
  <si>
    <t>JEFATURAS MUNICIPALES</t>
  </si>
  <si>
    <t>ENCARGATURA DE PROTOCOLO</t>
  </si>
  <si>
    <t>ENCARGATURA DE CASA DE CULTURA</t>
  </si>
  <si>
    <t>ENCARGADOS  MUNICIPALES</t>
  </si>
  <si>
    <t xml:space="preserve">ENCARGATURA DE  JUVENTUD Y DEPORTE </t>
  </si>
  <si>
    <t xml:space="preserve">ENCARGADA  DE PRENSA </t>
  </si>
  <si>
    <t>AUXILIARES ADMINISTRATIVOS C</t>
  </si>
  <si>
    <t>DIRECCION: CUERPO DE REGIDORES</t>
  </si>
  <si>
    <t>PERSONAL OPERATIVO  OBRAS PUBLICAS</t>
  </si>
  <si>
    <t>PERSONAL OPERATIVO PARQUES Y JARDINES MUNICIPALES</t>
  </si>
  <si>
    <t>PERSONAL ADMINISTRATIVO Y OPERATIVO DIRECCION DE EDUCACION CULTURA Y TURISMO</t>
  </si>
  <si>
    <t>DIRECCION: ASEO PUBLICO MUNICIPAL</t>
  </si>
  <si>
    <t>Parques y jardines</t>
  </si>
  <si>
    <t xml:space="preserve">Aseo Publico </t>
  </si>
  <si>
    <t>DIRECCION DE OFICIALIA MAYOR</t>
  </si>
  <si>
    <t>DIRECCION DE DESARROLLO INTEGRAL DE LA FAMILIA</t>
  </si>
  <si>
    <t>BLOQUERA MUNICIPAL</t>
  </si>
  <si>
    <t xml:space="preserve">RECOLECTOR </t>
  </si>
  <si>
    <t xml:space="preserve">CHOFER DE CAMION RECOLECTOR </t>
  </si>
  <si>
    <t>DIRECCION: SEGURIDAD PUBLICA MUNICIPAL</t>
  </si>
  <si>
    <t>Proteccion Civil</t>
  </si>
  <si>
    <t>PLANTILLA DE PERSONAL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</si>
</sst>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Fill="1"/>
    <xf numFmtId="44" fontId="0" fillId="0" borderId="0" xfId="0" applyNumberFormat="1" applyFill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 applyAlignment="1">
      <alignment horizontal="left"/>
    </xf>
    <xf numFmtId="44" fontId="4" fillId="0" borderId="1" xfId="1" applyNumberFormat="1" applyFont="1" applyFill="1" applyBorder="1" applyAlignment="1">
      <alignment horizontal="right"/>
    </xf>
    <xf numFmtId="0" fontId="9" fillId="0" borderId="0" xfId="0" applyFont="1" applyFill="1"/>
    <xf numFmtId="44" fontId="6" fillId="0" borderId="1" xfId="1" applyNumberFormat="1" applyFont="1" applyFill="1" applyBorder="1"/>
    <xf numFmtId="44" fontId="4" fillId="0" borderId="1" xfId="1" applyFont="1" applyFill="1" applyBorder="1"/>
    <xf numFmtId="0" fontId="0" fillId="0" borderId="0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4" fontId="6" fillId="0" borderId="1" xfId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4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 wrapText="1"/>
    </xf>
    <xf numFmtId="44" fontId="4" fillId="0" borderId="0" xfId="1" applyFont="1" applyFill="1" applyBorder="1"/>
    <xf numFmtId="0" fontId="4" fillId="0" borderId="1" xfId="0" applyFont="1" applyFill="1" applyBorder="1"/>
    <xf numFmtId="0" fontId="9" fillId="0" borderId="0" xfId="0" applyFont="1" applyFill="1" applyBorder="1"/>
    <xf numFmtId="44" fontId="9" fillId="0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" xfId="1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44" fontId="1" fillId="0" borderId="1" xfId="1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4" fontId="4" fillId="0" borderId="1" xfId="1" applyNumberFormat="1" applyFont="1" applyFill="1" applyBorder="1" applyAlignment="1">
      <alignment horizontal="left"/>
    </xf>
    <xf numFmtId="44" fontId="4" fillId="0" borderId="1" xfId="1" applyNumberFormat="1" applyFont="1" applyFill="1" applyBorder="1" applyAlignment="1">
      <alignment horizontal="left" wrapText="1"/>
    </xf>
    <xf numFmtId="44" fontId="4" fillId="0" borderId="1" xfId="1" applyFont="1" applyFill="1" applyBorder="1" applyAlignment="1">
      <alignment horizontal="left" wrapText="1"/>
    </xf>
    <xf numFmtId="44" fontId="6" fillId="0" borderId="1" xfId="1" applyNumberFormat="1" applyFont="1" applyFill="1" applyBorder="1" applyAlignment="1">
      <alignment horizontal="left"/>
    </xf>
    <xf numFmtId="44" fontId="4" fillId="0" borderId="1" xfId="0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44" fontId="1" fillId="0" borderId="0" xfId="0" applyNumberFormat="1" applyFont="1" applyFill="1"/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6" xfId="1" applyNumberFormat="1" applyFont="1" applyFill="1" applyBorder="1" applyAlignment="1">
      <alignment horizontal="center" vertical="center" wrapText="1"/>
    </xf>
    <xf numFmtId="44" fontId="3" fillId="0" borderId="6" xfId="0" applyNumberFormat="1" applyFont="1" applyFill="1" applyBorder="1" applyAlignment="1">
      <alignment horizontal="center" vertical="center" wrapText="1"/>
    </xf>
    <xf numFmtId="44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44" fontId="12" fillId="0" borderId="4" xfId="0" applyNumberFormat="1" applyFont="1" applyFill="1" applyBorder="1" applyAlignment="1">
      <alignment horizontal="center" vertical="center" wrapText="1"/>
    </xf>
    <xf numFmtId="44" fontId="3" fillId="0" borderId="3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horizontal="center" vertical="center" wrapText="1"/>
    </xf>
    <xf numFmtId="44" fontId="3" fillId="0" borderId="0" xfId="1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/>
    </xf>
    <xf numFmtId="44" fontId="3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4" fontId="4" fillId="0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/>
    <xf numFmtId="44" fontId="3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2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4" fontId="6" fillId="3" borderId="1" xfId="1" applyNumberFormat="1" applyFont="1" applyFill="1" applyBorder="1"/>
    <xf numFmtId="44" fontId="4" fillId="3" borderId="1" xfId="1" applyFont="1" applyFill="1" applyBorder="1"/>
    <xf numFmtId="44" fontId="4" fillId="3" borderId="1" xfId="1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0" fillId="0" borderId="0" xfId="1" applyFont="1"/>
    <xf numFmtId="0" fontId="0" fillId="0" borderId="0" xfId="1" applyNumberFormat="1" applyFo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1" applyNumberFormat="1" applyFont="1" applyAlignment="1">
      <alignment wrapText="1"/>
    </xf>
    <xf numFmtId="2" fontId="1" fillId="0" borderId="0" xfId="0" applyNumberFormat="1" applyFont="1" applyFill="1"/>
    <xf numFmtId="44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4" fontId="4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0" fillId="0" borderId="1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44" fontId="0" fillId="0" borderId="3" xfId="1" applyFont="1" applyFill="1" applyBorder="1"/>
    <xf numFmtId="164" fontId="0" fillId="0" borderId="0" xfId="0" applyNumberFormat="1" applyFont="1" applyFill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/>
    </xf>
    <xf numFmtId="44" fontId="0" fillId="0" borderId="1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44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44" fontId="15" fillId="0" borderId="1" xfId="0" applyNumberFormat="1" applyFont="1" applyFill="1" applyBorder="1" applyAlignment="1">
      <alignment horizontal="left" vertical="center" wrapText="1"/>
    </xf>
    <xf numFmtId="44" fontId="15" fillId="0" borderId="10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/>
    <xf numFmtId="44" fontId="1" fillId="0" borderId="1" xfId="1" applyFont="1" applyFill="1" applyBorder="1"/>
    <xf numFmtId="44" fontId="0" fillId="0" borderId="0" xfId="1" applyFont="1" applyFill="1"/>
    <xf numFmtId="44" fontId="4" fillId="0" borderId="0" xfId="0" applyNumberFormat="1" applyFont="1" applyFill="1"/>
    <xf numFmtId="0" fontId="4" fillId="3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44" fontId="4" fillId="3" borderId="1" xfId="0" applyNumberFormat="1" applyFont="1" applyFill="1" applyBorder="1"/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right"/>
    </xf>
    <xf numFmtId="0" fontId="0" fillId="0" borderId="1" xfId="0" applyFill="1" applyBorder="1"/>
    <xf numFmtId="44" fontId="4" fillId="0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44" fontId="0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2" fontId="1" fillId="3" borderId="0" xfId="0" applyNumberFormat="1" applyFont="1" applyFill="1"/>
    <xf numFmtId="0" fontId="0" fillId="3" borderId="0" xfId="0" applyFont="1" applyFill="1"/>
    <xf numFmtId="164" fontId="0" fillId="3" borderId="1" xfId="1" applyNumberFormat="1" applyFont="1" applyFill="1" applyBorder="1" applyAlignment="1">
      <alignment horizontal="center"/>
    </xf>
    <xf numFmtId="0" fontId="0" fillId="3" borderId="1" xfId="1" applyNumberFormat="1" applyFont="1" applyFill="1" applyBorder="1" applyAlignment="1">
      <alignment horizontal="left"/>
    </xf>
    <xf numFmtId="0" fontId="1" fillId="3" borderId="1" xfId="1" applyNumberFormat="1" applyFont="1" applyFill="1" applyBorder="1" applyAlignment="1">
      <alignment horizontal="center"/>
    </xf>
    <xf numFmtId="44" fontId="0" fillId="3" borderId="0" xfId="0" applyNumberFormat="1" applyFont="1" applyFill="1"/>
    <xf numFmtId="44" fontId="6" fillId="0" borderId="1" xfId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wrapText="1"/>
    </xf>
    <xf numFmtId="44" fontId="0" fillId="0" borderId="0" xfId="0" applyNumberFormat="1" applyFont="1" applyFill="1"/>
    <xf numFmtId="0" fontId="8" fillId="0" borderId="1" xfId="1" applyNumberFormat="1" applyFont="1" applyFill="1" applyBorder="1" applyAlignment="1">
      <alignment horizontal="center"/>
    </xf>
    <xf numFmtId="44" fontId="5" fillId="0" borderId="0" xfId="0" applyNumberFormat="1" applyFont="1" applyFill="1"/>
    <xf numFmtId="0" fontId="7" fillId="0" borderId="0" xfId="0" applyFont="1" applyFill="1"/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44" fontId="1" fillId="0" borderId="1" xfId="1" applyNumberFormat="1" applyFont="1" applyFill="1" applyBorder="1" applyAlignment="1">
      <alignment horizontal="left"/>
    </xf>
    <xf numFmtId="44" fontId="1" fillId="0" borderId="1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4" fontId="0" fillId="0" borderId="1" xfId="0" applyNumberFormat="1" applyFill="1" applyBorder="1"/>
    <xf numFmtId="44" fontId="2" fillId="0" borderId="1" xfId="1" applyFont="1" applyFill="1" applyBorder="1"/>
    <xf numFmtId="0" fontId="0" fillId="0" borderId="0" xfId="0" applyFont="1" applyFill="1" applyBorder="1" applyAlignment="1">
      <alignment horizontal="left"/>
    </xf>
    <xf numFmtId="44" fontId="0" fillId="0" borderId="8" xfId="0" applyNumberFormat="1" applyFill="1" applyBorder="1"/>
    <xf numFmtId="0" fontId="10" fillId="3" borderId="1" xfId="0" applyFont="1" applyFill="1" applyBorder="1" applyAlignment="1">
      <alignment horizontal="center" wrapText="1"/>
    </xf>
    <xf numFmtId="44" fontId="1" fillId="0" borderId="5" xfId="1" applyFont="1" applyFill="1" applyBorder="1"/>
    <xf numFmtId="0" fontId="5" fillId="0" borderId="1" xfId="0" applyFont="1" applyFill="1" applyBorder="1" applyAlignment="1">
      <alignment horizontal="left" wrapText="1"/>
    </xf>
    <xf numFmtId="44" fontId="5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/>
    </xf>
    <xf numFmtId="0" fontId="0" fillId="3" borderId="0" xfId="0" applyFill="1"/>
    <xf numFmtId="43" fontId="6" fillId="3" borderId="1" xfId="0" applyNumberFormat="1" applyFont="1" applyFill="1" applyBorder="1" applyAlignment="1">
      <alignment wrapText="1"/>
    </xf>
    <xf numFmtId="44" fontId="6" fillId="3" borderId="1" xfId="1" applyFont="1" applyFill="1" applyBorder="1" applyAlignment="1">
      <alignment horizontal="center" wrapText="1"/>
    </xf>
    <xf numFmtId="44" fontId="0" fillId="3" borderId="0" xfId="1" applyFont="1" applyFill="1"/>
    <xf numFmtId="0" fontId="4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1" fillId="0" borderId="1" xfId="0" applyFont="1" applyFill="1" applyBorder="1"/>
    <xf numFmtId="44" fontId="2" fillId="0" borderId="0" xfId="1" applyFont="1" applyFill="1"/>
    <xf numFmtId="44" fontId="2" fillId="0" borderId="0" xfId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8" fillId="0" borderId="6" xfId="0" applyFont="1" applyFill="1" applyBorder="1" applyAlignment="1">
      <alignment horizontal="center"/>
    </xf>
    <xf numFmtId="44" fontId="0" fillId="0" borderId="3" xfId="0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4" fontId="5" fillId="0" borderId="6" xfId="1" applyFont="1" applyFill="1" applyBorder="1"/>
    <xf numFmtId="0" fontId="8" fillId="0" borderId="1" xfId="0" applyFont="1" applyFill="1" applyBorder="1" applyAlignment="1">
      <alignment horizontal="center"/>
    </xf>
    <xf numFmtId="44" fontId="5" fillId="0" borderId="4" xfId="1" applyFont="1" applyFill="1" applyBorder="1"/>
    <xf numFmtId="44" fontId="14" fillId="0" borderId="1" xfId="0" applyNumberFormat="1" applyFont="1" applyFill="1" applyBorder="1" applyAlignment="1">
      <alignment horizontal="center" vertical="center"/>
    </xf>
    <xf numFmtId="44" fontId="3" fillId="0" borderId="5" xfId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44" fontId="12" fillId="0" borderId="6" xfId="0" applyNumberFormat="1" applyFont="1" applyFill="1" applyBorder="1" applyAlignment="1">
      <alignment horizontal="center" vertical="center" wrapText="1"/>
    </xf>
    <xf numFmtId="44" fontId="12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3" fillId="0" borderId="0" xfId="0" applyFont="1" applyFill="1"/>
    <xf numFmtId="44" fontId="2" fillId="0" borderId="9" xfId="1" applyFont="1" applyFill="1" applyBorder="1"/>
    <xf numFmtId="44" fontId="4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4" fontId="0" fillId="3" borderId="1" xfId="0" applyNumberFormat="1" applyFont="1" applyFill="1" applyBorder="1"/>
    <xf numFmtId="44" fontId="9" fillId="3" borderId="0" xfId="0" applyNumberFormat="1" applyFont="1" applyFill="1"/>
    <xf numFmtId="44" fontId="0" fillId="3" borderId="0" xfId="0" applyNumberFormat="1" applyFill="1"/>
    <xf numFmtId="0" fontId="1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2" fontId="4" fillId="0" borderId="0" xfId="0" applyNumberFormat="1" applyFont="1" applyFill="1"/>
    <xf numFmtId="44" fontId="2" fillId="0" borderId="5" xfId="1" applyFont="1" applyFill="1" applyBorder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0" fillId="0" borderId="4" xfId="1" applyFont="1" applyFill="1" applyBorder="1"/>
    <xf numFmtId="0" fontId="10" fillId="0" borderId="4" xfId="0" applyNumberFormat="1" applyFont="1" applyFill="1" applyBorder="1" applyAlignment="1">
      <alignment horizontal="center"/>
    </xf>
    <xf numFmtId="0" fontId="16" fillId="0" borderId="0" xfId="0" applyFont="1" applyFill="1"/>
    <xf numFmtId="44" fontId="16" fillId="0" borderId="0" xfId="1" applyFont="1" applyFill="1"/>
    <xf numFmtId="44" fontId="16" fillId="0" borderId="0" xfId="1" applyFont="1" applyFill="1" applyBorder="1"/>
    <xf numFmtId="44" fontId="5" fillId="0" borderId="1" xfId="1" applyNumberFormat="1" applyFont="1" applyFill="1" applyBorder="1"/>
    <xf numFmtId="44" fontId="2" fillId="0" borderId="3" xfId="1" applyNumberFormat="1" applyFont="1" applyFill="1" applyBorder="1" applyAlignment="1">
      <alignment horizontal="left" wrapText="1"/>
    </xf>
    <xf numFmtId="164" fontId="0" fillId="0" borderId="3" xfId="1" applyNumberFormat="1" applyFont="1" applyFill="1" applyBorder="1" applyAlignment="1">
      <alignment horizontal="center"/>
    </xf>
    <xf numFmtId="43" fontId="5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wrapText="1"/>
    </xf>
    <xf numFmtId="44" fontId="4" fillId="0" borderId="0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4" fontId="14" fillId="0" borderId="5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4" fontId="1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4" fontId="18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4" fontId="21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4" fontId="15" fillId="0" borderId="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4" fontId="3" fillId="0" borderId="11" xfId="1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44" fontId="11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4" fontId="22" fillId="0" borderId="0" xfId="0" applyNumberFormat="1" applyFont="1" applyFill="1" applyAlignment="1">
      <alignment horizontal="center" vertical="center" wrapText="1"/>
    </xf>
    <xf numFmtId="44" fontId="22" fillId="0" borderId="0" xfId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4" fontId="2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/>
    </xf>
    <xf numFmtId="0" fontId="18" fillId="0" borderId="7" xfId="1" applyNumberFormat="1" applyFont="1" applyFill="1" applyBorder="1" applyAlignment="1">
      <alignment horizontal="center" vertical="center"/>
    </xf>
    <xf numFmtId="0" fontId="19" fillId="0" borderId="3" xfId="1" applyNumberFormat="1" applyFont="1" applyFill="1" applyBorder="1" applyAlignment="1">
      <alignment horizontal="center" vertical="center"/>
    </xf>
    <xf numFmtId="0" fontId="19" fillId="0" borderId="7" xfId="1" applyNumberFormat="1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152</xdr:row>
      <xdr:rowOff>0</xdr:rowOff>
    </xdr:from>
    <xdr:ext cx="1228725" cy="581025"/>
    <xdr:pic>
      <xdr:nvPicPr>
        <xdr:cNvPr id="43" name="Imagen 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</xdr:col>
      <xdr:colOff>0</xdr:colOff>
      <xdr:row>152</xdr:row>
      <xdr:rowOff>0</xdr:rowOff>
    </xdr:from>
    <xdr:ext cx="1228725" cy="581025"/>
    <xdr:pic>
      <xdr:nvPicPr>
        <xdr:cNvPr id="44" name="Imagen 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</xdr:col>
      <xdr:colOff>0</xdr:colOff>
      <xdr:row>152</xdr:row>
      <xdr:rowOff>0</xdr:rowOff>
    </xdr:from>
    <xdr:ext cx="1228725" cy="581025"/>
    <xdr:pic>
      <xdr:nvPicPr>
        <xdr:cNvPr id="45" name="Imagen 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</xdr:col>
      <xdr:colOff>0</xdr:colOff>
      <xdr:row>152</xdr:row>
      <xdr:rowOff>0</xdr:rowOff>
    </xdr:from>
    <xdr:ext cx="1228725" cy="581025"/>
    <xdr:pic>
      <xdr:nvPicPr>
        <xdr:cNvPr id="46" name="Imagen 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</xdr:col>
      <xdr:colOff>0</xdr:colOff>
      <xdr:row>152</xdr:row>
      <xdr:rowOff>0</xdr:rowOff>
    </xdr:from>
    <xdr:ext cx="1228725" cy="581025"/>
    <xdr:pic>
      <xdr:nvPicPr>
        <xdr:cNvPr id="47" name="Imagen 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</xdr:col>
      <xdr:colOff>0</xdr:colOff>
      <xdr:row>152</xdr:row>
      <xdr:rowOff>0</xdr:rowOff>
    </xdr:from>
    <xdr:ext cx="1228725" cy="581025"/>
    <xdr:pic>
      <xdr:nvPicPr>
        <xdr:cNvPr id="48" name="Imagen 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</xdr:col>
      <xdr:colOff>0</xdr:colOff>
      <xdr:row>152</xdr:row>
      <xdr:rowOff>0</xdr:rowOff>
    </xdr:from>
    <xdr:ext cx="1228725" cy="581025"/>
    <xdr:pic>
      <xdr:nvPicPr>
        <xdr:cNvPr id="49" name="Imagen 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</xdr:col>
      <xdr:colOff>0</xdr:colOff>
      <xdr:row>152</xdr:row>
      <xdr:rowOff>0</xdr:rowOff>
    </xdr:from>
    <xdr:ext cx="1228725" cy="581025"/>
    <xdr:pic>
      <xdr:nvPicPr>
        <xdr:cNvPr id="50" name="Imagen 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</xdr:col>
      <xdr:colOff>0</xdr:colOff>
      <xdr:row>152</xdr:row>
      <xdr:rowOff>0</xdr:rowOff>
    </xdr:from>
    <xdr:ext cx="1228725" cy="581025"/>
    <xdr:pic>
      <xdr:nvPicPr>
        <xdr:cNvPr id="51" name="Imagen 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174</xdr:col>
      <xdr:colOff>0</xdr:colOff>
      <xdr:row>152</xdr:row>
      <xdr:rowOff>0</xdr:rowOff>
    </xdr:from>
    <xdr:ext cx="1228725" cy="581025"/>
    <xdr:pic>
      <xdr:nvPicPr>
        <xdr:cNvPr id="52" name="Imagen 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190</xdr:col>
      <xdr:colOff>0</xdr:colOff>
      <xdr:row>152</xdr:row>
      <xdr:rowOff>0</xdr:rowOff>
    </xdr:from>
    <xdr:ext cx="1228725" cy="581025"/>
    <xdr:pic>
      <xdr:nvPicPr>
        <xdr:cNvPr id="53" name="Imagen 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206</xdr:col>
      <xdr:colOff>0</xdr:colOff>
      <xdr:row>152</xdr:row>
      <xdr:rowOff>0</xdr:rowOff>
    </xdr:from>
    <xdr:ext cx="1228725" cy="581025"/>
    <xdr:pic>
      <xdr:nvPicPr>
        <xdr:cNvPr id="54" name="Imagen 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222</xdr:col>
      <xdr:colOff>0</xdr:colOff>
      <xdr:row>152</xdr:row>
      <xdr:rowOff>0</xdr:rowOff>
    </xdr:from>
    <xdr:ext cx="1228725" cy="581025"/>
    <xdr:pic>
      <xdr:nvPicPr>
        <xdr:cNvPr id="55" name="Imagen 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238</xdr:col>
      <xdr:colOff>0</xdr:colOff>
      <xdr:row>152</xdr:row>
      <xdr:rowOff>0</xdr:rowOff>
    </xdr:from>
    <xdr:ext cx="1228725" cy="581025"/>
    <xdr:pic>
      <xdr:nvPicPr>
        <xdr:cNvPr id="56" name="Imagen 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254</xdr:col>
      <xdr:colOff>0</xdr:colOff>
      <xdr:row>152</xdr:row>
      <xdr:rowOff>0</xdr:rowOff>
    </xdr:from>
    <xdr:ext cx="1228725" cy="581025"/>
    <xdr:pic>
      <xdr:nvPicPr>
        <xdr:cNvPr id="57" name="Imagen 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270</xdr:col>
      <xdr:colOff>0</xdr:colOff>
      <xdr:row>152</xdr:row>
      <xdr:rowOff>0</xdr:rowOff>
    </xdr:from>
    <xdr:ext cx="1228725" cy="581025"/>
    <xdr:pic>
      <xdr:nvPicPr>
        <xdr:cNvPr id="58" name="Imagen 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286</xdr:col>
      <xdr:colOff>0</xdr:colOff>
      <xdr:row>152</xdr:row>
      <xdr:rowOff>0</xdr:rowOff>
    </xdr:from>
    <xdr:ext cx="1228725" cy="581025"/>
    <xdr:pic>
      <xdr:nvPicPr>
        <xdr:cNvPr id="59" name="Imagen 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302</xdr:col>
      <xdr:colOff>0</xdr:colOff>
      <xdr:row>152</xdr:row>
      <xdr:rowOff>0</xdr:rowOff>
    </xdr:from>
    <xdr:ext cx="1228725" cy="581025"/>
    <xdr:pic>
      <xdr:nvPicPr>
        <xdr:cNvPr id="60" name="Imagen 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318</xdr:col>
      <xdr:colOff>0</xdr:colOff>
      <xdr:row>152</xdr:row>
      <xdr:rowOff>0</xdr:rowOff>
    </xdr:from>
    <xdr:ext cx="1228725" cy="581025"/>
    <xdr:pic>
      <xdr:nvPicPr>
        <xdr:cNvPr id="61" name="Imagen 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334</xdr:col>
      <xdr:colOff>0</xdr:colOff>
      <xdr:row>152</xdr:row>
      <xdr:rowOff>0</xdr:rowOff>
    </xdr:from>
    <xdr:ext cx="1228725" cy="581025"/>
    <xdr:pic>
      <xdr:nvPicPr>
        <xdr:cNvPr id="62" name="Imagen 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350</xdr:col>
      <xdr:colOff>0</xdr:colOff>
      <xdr:row>152</xdr:row>
      <xdr:rowOff>0</xdr:rowOff>
    </xdr:from>
    <xdr:ext cx="1228725" cy="581025"/>
    <xdr:pic>
      <xdr:nvPicPr>
        <xdr:cNvPr id="63" name="Imagen 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366</xdr:col>
      <xdr:colOff>0</xdr:colOff>
      <xdr:row>152</xdr:row>
      <xdr:rowOff>0</xdr:rowOff>
    </xdr:from>
    <xdr:ext cx="1228725" cy="581025"/>
    <xdr:pic>
      <xdr:nvPicPr>
        <xdr:cNvPr id="64" name="Imagen 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382</xdr:col>
      <xdr:colOff>0</xdr:colOff>
      <xdr:row>152</xdr:row>
      <xdr:rowOff>0</xdr:rowOff>
    </xdr:from>
    <xdr:ext cx="1228725" cy="581025"/>
    <xdr:pic>
      <xdr:nvPicPr>
        <xdr:cNvPr id="65" name="Imagen 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398</xdr:col>
      <xdr:colOff>0</xdr:colOff>
      <xdr:row>152</xdr:row>
      <xdr:rowOff>0</xdr:rowOff>
    </xdr:from>
    <xdr:ext cx="1228725" cy="581025"/>
    <xdr:pic>
      <xdr:nvPicPr>
        <xdr:cNvPr id="66" name="Imagen 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414</xdr:col>
      <xdr:colOff>0</xdr:colOff>
      <xdr:row>152</xdr:row>
      <xdr:rowOff>0</xdr:rowOff>
    </xdr:from>
    <xdr:ext cx="1228725" cy="581025"/>
    <xdr:pic>
      <xdr:nvPicPr>
        <xdr:cNvPr id="67" name="Imagen 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430</xdr:col>
      <xdr:colOff>0</xdr:colOff>
      <xdr:row>152</xdr:row>
      <xdr:rowOff>0</xdr:rowOff>
    </xdr:from>
    <xdr:ext cx="1228725" cy="581025"/>
    <xdr:pic>
      <xdr:nvPicPr>
        <xdr:cNvPr id="68" name="Imagen 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446</xdr:col>
      <xdr:colOff>0</xdr:colOff>
      <xdr:row>152</xdr:row>
      <xdr:rowOff>0</xdr:rowOff>
    </xdr:from>
    <xdr:ext cx="1228725" cy="581025"/>
    <xdr:pic>
      <xdr:nvPicPr>
        <xdr:cNvPr id="69" name="Imagen 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462</xdr:col>
      <xdr:colOff>0</xdr:colOff>
      <xdr:row>152</xdr:row>
      <xdr:rowOff>0</xdr:rowOff>
    </xdr:from>
    <xdr:ext cx="1228725" cy="581025"/>
    <xdr:pic>
      <xdr:nvPicPr>
        <xdr:cNvPr id="70" name="Imagen 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478</xdr:col>
      <xdr:colOff>0</xdr:colOff>
      <xdr:row>152</xdr:row>
      <xdr:rowOff>0</xdr:rowOff>
    </xdr:from>
    <xdr:ext cx="1228725" cy="581025"/>
    <xdr:pic>
      <xdr:nvPicPr>
        <xdr:cNvPr id="71" name="Imagen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494</xdr:col>
      <xdr:colOff>0</xdr:colOff>
      <xdr:row>152</xdr:row>
      <xdr:rowOff>0</xdr:rowOff>
    </xdr:from>
    <xdr:ext cx="1228725" cy="581025"/>
    <xdr:pic>
      <xdr:nvPicPr>
        <xdr:cNvPr id="72" name="Imagen 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510</xdr:col>
      <xdr:colOff>0</xdr:colOff>
      <xdr:row>152</xdr:row>
      <xdr:rowOff>0</xdr:rowOff>
    </xdr:from>
    <xdr:ext cx="1228725" cy="581025"/>
    <xdr:pic>
      <xdr:nvPicPr>
        <xdr:cNvPr id="73" name="Imagen 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526</xdr:col>
      <xdr:colOff>0</xdr:colOff>
      <xdr:row>152</xdr:row>
      <xdr:rowOff>0</xdr:rowOff>
    </xdr:from>
    <xdr:ext cx="1228725" cy="581025"/>
    <xdr:pic>
      <xdr:nvPicPr>
        <xdr:cNvPr id="74" name="Imagen 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542</xdr:col>
      <xdr:colOff>0</xdr:colOff>
      <xdr:row>152</xdr:row>
      <xdr:rowOff>0</xdr:rowOff>
    </xdr:from>
    <xdr:ext cx="1228725" cy="581025"/>
    <xdr:pic>
      <xdr:nvPicPr>
        <xdr:cNvPr id="75" name="Imagen 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558</xdr:col>
      <xdr:colOff>0</xdr:colOff>
      <xdr:row>152</xdr:row>
      <xdr:rowOff>0</xdr:rowOff>
    </xdr:from>
    <xdr:ext cx="1228725" cy="581025"/>
    <xdr:pic>
      <xdr:nvPicPr>
        <xdr:cNvPr id="76" name="Imagen 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574</xdr:col>
      <xdr:colOff>0</xdr:colOff>
      <xdr:row>152</xdr:row>
      <xdr:rowOff>0</xdr:rowOff>
    </xdr:from>
    <xdr:ext cx="1228725" cy="581025"/>
    <xdr:pic>
      <xdr:nvPicPr>
        <xdr:cNvPr id="77" name="Imagen 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590</xdr:col>
      <xdr:colOff>0</xdr:colOff>
      <xdr:row>152</xdr:row>
      <xdr:rowOff>0</xdr:rowOff>
    </xdr:from>
    <xdr:ext cx="1228725" cy="581025"/>
    <xdr:pic>
      <xdr:nvPicPr>
        <xdr:cNvPr id="78" name="Imagen 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606</xdr:col>
      <xdr:colOff>0</xdr:colOff>
      <xdr:row>152</xdr:row>
      <xdr:rowOff>0</xdr:rowOff>
    </xdr:from>
    <xdr:ext cx="1228725" cy="581025"/>
    <xdr:pic>
      <xdr:nvPicPr>
        <xdr:cNvPr id="79" name="Imagen 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622</xdr:col>
      <xdr:colOff>0</xdr:colOff>
      <xdr:row>152</xdr:row>
      <xdr:rowOff>0</xdr:rowOff>
    </xdr:from>
    <xdr:ext cx="1228725" cy="581025"/>
    <xdr:pic>
      <xdr:nvPicPr>
        <xdr:cNvPr id="80" name="Imagen 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638</xdr:col>
      <xdr:colOff>0</xdr:colOff>
      <xdr:row>152</xdr:row>
      <xdr:rowOff>0</xdr:rowOff>
    </xdr:from>
    <xdr:ext cx="1228725" cy="581025"/>
    <xdr:pic>
      <xdr:nvPicPr>
        <xdr:cNvPr id="81" name="Imagen 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654</xdr:col>
      <xdr:colOff>0</xdr:colOff>
      <xdr:row>152</xdr:row>
      <xdr:rowOff>0</xdr:rowOff>
    </xdr:from>
    <xdr:ext cx="1228725" cy="581025"/>
    <xdr:pic>
      <xdr:nvPicPr>
        <xdr:cNvPr id="82" name="Imagen 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670</xdr:col>
      <xdr:colOff>0</xdr:colOff>
      <xdr:row>152</xdr:row>
      <xdr:rowOff>0</xdr:rowOff>
    </xdr:from>
    <xdr:ext cx="1228725" cy="581025"/>
    <xdr:pic>
      <xdr:nvPicPr>
        <xdr:cNvPr id="83" name="Imagen 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686</xdr:col>
      <xdr:colOff>0</xdr:colOff>
      <xdr:row>152</xdr:row>
      <xdr:rowOff>0</xdr:rowOff>
    </xdr:from>
    <xdr:ext cx="1228725" cy="581025"/>
    <xdr:pic>
      <xdr:nvPicPr>
        <xdr:cNvPr id="84" name="Imagen 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702</xdr:col>
      <xdr:colOff>0</xdr:colOff>
      <xdr:row>152</xdr:row>
      <xdr:rowOff>0</xdr:rowOff>
    </xdr:from>
    <xdr:ext cx="1228725" cy="581025"/>
    <xdr:pic>
      <xdr:nvPicPr>
        <xdr:cNvPr id="85" name="Imagen 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718</xdr:col>
      <xdr:colOff>0</xdr:colOff>
      <xdr:row>152</xdr:row>
      <xdr:rowOff>0</xdr:rowOff>
    </xdr:from>
    <xdr:ext cx="1228725" cy="581025"/>
    <xdr:pic>
      <xdr:nvPicPr>
        <xdr:cNvPr id="86" name="Imagen 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734</xdr:col>
      <xdr:colOff>0</xdr:colOff>
      <xdr:row>152</xdr:row>
      <xdr:rowOff>0</xdr:rowOff>
    </xdr:from>
    <xdr:ext cx="1228725" cy="581025"/>
    <xdr:pic>
      <xdr:nvPicPr>
        <xdr:cNvPr id="87" name="Imagen 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750</xdr:col>
      <xdr:colOff>0</xdr:colOff>
      <xdr:row>152</xdr:row>
      <xdr:rowOff>0</xdr:rowOff>
    </xdr:from>
    <xdr:ext cx="1228725" cy="581025"/>
    <xdr:pic>
      <xdr:nvPicPr>
        <xdr:cNvPr id="88" name="Imagen 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766</xdr:col>
      <xdr:colOff>0</xdr:colOff>
      <xdr:row>152</xdr:row>
      <xdr:rowOff>0</xdr:rowOff>
    </xdr:from>
    <xdr:ext cx="1228725" cy="581025"/>
    <xdr:pic>
      <xdr:nvPicPr>
        <xdr:cNvPr id="89" name="Imagen 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782</xdr:col>
      <xdr:colOff>0</xdr:colOff>
      <xdr:row>152</xdr:row>
      <xdr:rowOff>0</xdr:rowOff>
    </xdr:from>
    <xdr:ext cx="1228725" cy="581025"/>
    <xdr:pic>
      <xdr:nvPicPr>
        <xdr:cNvPr id="90" name="Imagen 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798</xdr:col>
      <xdr:colOff>0</xdr:colOff>
      <xdr:row>152</xdr:row>
      <xdr:rowOff>0</xdr:rowOff>
    </xdr:from>
    <xdr:ext cx="1228725" cy="581025"/>
    <xdr:pic>
      <xdr:nvPicPr>
        <xdr:cNvPr id="91" name="Imagen 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814</xdr:col>
      <xdr:colOff>0</xdr:colOff>
      <xdr:row>152</xdr:row>
      <xdr:rowOff>0</xdr:rowOff>
    </xdr:from>
    <xdr:ext cx="1228725" cy="581025"/>
    <xdr:pic>
      <xdr:nvPicPr>
        <xdr:cNvPr id="92" name="Imagen 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830</xdr:col>
      <xdr:colOff>0</xdr:colOff>
      <xdr:row>152</xdr:row>
      <xdr:rowOff>0</xdr:rowOff>
    </xdr:from>
    <xdr:ext cx="1228725" cy="581025"/>
    <xdr:pic>
      <xdr:nvPicPr>
        <xdr:cNvPr id="93" name="Imagen 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846</xdr:col>
      <xdr:colOff>0</xdr:colOff>
      <xdr:row>152</xdr:row>
      <xdr:rowOff>0</xdr:rowOff>
    </xdr:from>
    <xdr:ext cx="1228725" cy="581025"/>
    <xdr:pic>
      <xdr:nvPicPr>
        <xdr:cNvPr id="94" name="Imagen 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862</xdr:col>
      <xdr:colOff>0</xdr:colOff>
      <xdr:row>152</xdr:row>
      <xdr:rowOff>0</xdr:rowOff>
    </xdr:from>
    <xdr:ext cx="1228725" cy="581025"/>
    <xdr:pic>
      <xdr:nvPicPr>
        <xdr:cNvPr id="95" name="Imagen 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878</xdr:col>
      <xdr:colOff>0</xdr:colOff>
      <xdr:row>152</xdr:row>
      <xdr:rowOff>0</xdr:rowOff>
    </xdr:from>
    <xdr:ext cx="1228725" cy="581025"/>
    <xdr:pic>
      <xdr:nvPicPr>
        <xdr:cNvPr id="96" name="Imagen 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894</xdr:col>
      <xdr:colOff>0</xdr:colOff>
      <xdr:row>152</xdr:row>
      <xdr:rowOff>0</xdr:rowOff>
    </xdr:from>
    <xdr:ext cx="1228725" cy="581025"/>
    <xdr:pic>
      <xdr:nvPicPr>
        <xdr:cNvPr id="97" name="Imagen 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910</xdr:col>
      <xdr:colOff>0</xdr:colOff>
      <xdr:row>152</xdr:row>
      <xdr:rowOff>0</xdr:rowOff>
    </xdr:from>
    <xdr:ext cx="1228725" cy="581025"/>
    <xdr:pic>
      <xdr:nvPicPr>
        <xdr:cNvPr id="98" name="Imagen 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926</xdr:col>
      <xdr:colOff>0</xdr:colOff>
      <xdr:row>152</xdr:row>
      <xdr:rowOff>0</xdr:rowOff>
    </xdr:from>
    <xdr:ext cx="1228725" cy="581025"/>
    <xdr:pic>
      <xdr:nvPicPr>
        <xdr:cNvPr id="99" name="Imagen 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942</xdr:col>
      <xdr:colOff>0</xdr:colOff>
      <xdr:row>152</xdr:row>
      <xdr:rowOff>0</xdr:rowOff>
    </xdr:from>
    <xdr:ext cx="1228725" cy="581025"/>
    <xdr:pic>
      <xdr:nvPicPr>
        <xdr:cNvPr id="100" name="Imagen 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958</xdr:col>
      <xdr:colOff>0</xdr:colOff>
      <xdr:row>152</xdr:row>
      <xdr:rowOff>0</xdr:rowOff>
    </xdr:from>
    <xdr:ext cx="1228725" cy="581025"/>
    <xdr:pic>
      <xdr:nvPicPr>
        <xdr:cNvPr id="101" name="Imagen 1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974</xdr:col>
      <xdr:colOff>0</xdr:colOff>
      <xdr:row>152</xdr:row>
      <xdr:rowOff>0</xdr:rowOff>
    </xdr:from>
    <xdr:ext cx="1228725" cy="581025"/>
    <xdr:pic>
      <xdr:nvPicPr>
        <xdr:cNvPr id="102" name="Imagen 1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990</xdr:col>
      <xdr:colOff>0</xdr:colOff>
      <xdr:row>152</xdr:row>
      <xdr:rowOff>0</xdr:rowOff>
    </xdr:from>
    <xdr:ext cx="1228725" cy="581025"/>
    <xdr:pic>
      <xdr:nvPicPr>
        <xdr:cNvPr id="103" name="Imagen 1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1006</xdr:col>
      <xdr:colOff>0</xdr:colOff>
      <xdr:row>152</xdr:row>
      <xdr:rowOff>0</xdr:rowOff>
    </xdr:from>
    <xdr:ext cx="1228725" cy="581025"/>
    <xdr:pic>
      <xdr:nvPicPr>
        <xdr:cNvPr id="104" name="Imagen 1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1022</xdr:col>
      <xdr:colOff>0</xdr:colOff>
      <xdr:row>152</xdr:row>
      <xdr:rowOff>0</xdr:rowOff>
    </xdr:from>
    <xdr:ext cx="1228725" cy="581025"/>
    <xdr:pic>
      <xdr:nvPicPr>
        <xdr:cNvPr id="105" name="Imagen 1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1038</xdr:col>
      <xdr:colOff>0</xdr:colOff>
      <xdr:row>152</xdr:row>
      <xdr:rowOff>0</xdr:rowOff>
    </xdr:from>
    <xdr:ext cx="1228725" cy="581025"/>
    <xdr:pic>
      <xdr:nvPicPr>
        <xdr:cNvPr id="106" name="Imagen 1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1054</xdr:col>
      <xdr:colOff>0</xdr:colOff>
      <xdr:row>152</xdr:row>
      <xdr:rowOff>0</xdr:rowOff>
    </xdr:from>
    <xdr:ext cx="1228725" cy="581025"/>
    <xdr:pic>
      <xdr:nvPicPr>
        <xdr:cNvPr id="107" name="Imagen 1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1070</xdr:col>
      <xdr:colOff>0</xdr:colOff>
      <xdr:row>152</xdr:row>
      <xdr:rowOff>0</xdr:rowOff>
    </xdr:from>
    <xdr:ext cx="1228725" cy="581025"/>
    <xdr:pic>
      <xdr:nvPicPr>
        <xdr:cNvPr id="108" name="Imagen 1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1086</xdr:col>
      <xdr:colOff>0</xdr:colOff>
      <xdr:row>152</xdr:row>
      <xdr:rowOff>0</xdr:rowOff>
    </xdr:from>
    <xdr:ext cx="1228725" cy="581025"/>
    <xdr:pic>
      <xdr:nvPicPr>
        <xdr:cNvPr id="109" name="Imagen 1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1102</xdr:col>
      <xdr:colOff>0</xdr:colOff>
      <xdr:row>152</xdr:row>
      <xdr:rowOff>0</xdr:rowOff>
    </xdr:from>
    <xdr:ext cx="1228725" cy="581025"/>
    <xdr:pic>
      <xdr:nvPicPr>
        <xdr:cNvPr id="110" name="Imagen 1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1118</xdr:col>
      <xdr:colOff>0</xdr:colOff>
      <xdr:row>152</xdr:row>
      <xdr:rowOff>0</xdr:rowOff>
    </xdr:from>
    <xdr:ext cx="1228725" cy="581025"/>
    <xdr:pic>
      <xdr:nvPicPr>
        <xdr:cNvPr id="111" name="Imagen 1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1134</xdr:col>
      <xdr:colOff>0</xdr:colOff>
      <xdr:row>152</xdr:row>
      <xdr:rowOff>0</xdr:rowOff>
    </xdr:from>
    <xdr:ext cx="1228725" cy="581025"/>
    <xdr:pic>
      <xdr:nvPicPr>
        <xdr:cNvPr id="112" name="Imagen 1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1150</xdr:col>
      <xdr:colOff>0</xdr:colOff>
      <xdr:row>152</xdr:row>
      <xdr:rowOff>0</xdr:rowOff>
    </xdr:from>
    <xdr:ext cx="1228725" cy="581025"/>
    <xdr:pic>
      <xdr:nvPicPr>
        <xdr:cNvPr id="113" name="Imagen 1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1166</xdr:col>
      <xdr:colOff>0</xdr:colOff>
      <xdr:row>152</xdr:row>
      <xdr:rowOff>0</xdr:rowOff>
    </xdr:from>
    <xdr:ext cx="1228725" cy="581025"/>
    <xdr:pic>
      <xdr:nvPicPr>
        <xdr:cNvPr id="114" name="Imagen 1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1182</xdr:col>
      <xdr:colOff>0</xdr:colOff>
      <xdr:row>152</xdr:row>
      <xdr:rowOff>0</xdr:rowOff>
    </xdr:from>
    <xdr:ext cx="1228725" cy="581025"/>
    <xdr:pic>
      <xdr:nvPicPr>
        <xdr:cNvPr id="115" name="Imagen 1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1198</xdr:col>
      <xdr:colOff>0</xdr:colOff>
      <xdr:row>152</xdr:row>
      <xdr:rowOff>0</xdr:rowOff>
    </xdr:from>
    <xdr:ext cx="1228725" cy="581025"/>
    <xdr:pic>
      <xdr:nvPicPr>
        <xdr:cNvPr id="116" name="Imagen 1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1214</xdr:col>
      <xdr:colOff>0</xdr:colOff>
      <xdr:row>152</xdr:row>
      <xdr:rowOff>0</xdr:rowOff>
    </xdr:from>
    <xdr:ext cx="1228725" cy="581025"/>
    <xdr:pic>
      <xdr:nvPicPr>
        <xdr:cNvPr id="117" name="Imagen 1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1230</xdr:col>
      <xdr:colOff>0</xdr:colOff>
      <xdr:row>152</xdr:row>
      <xdr:rowOff>0</xdr:rowOff>
    </xdr:from>
    <xdr:ext cx="1228725" cy="581025"/>
    <xdr:pic>
      <xdr:nvPicPr>
        <xdr:cNvPr id="118" name="Imagen 1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1246</xdr:col>
      <xdr:colOff>0</xdr:colOff>
      <xdr:row>152</xdr:row>
      <xdr:rowOff>0</xdr:rowOff>
    </xdr:from>
    <xdr:ext cx="1228725" cy="581025"/>
    <xdr:pic>
      <xdr:nvPicPr>
        <xdr:cNvPr id="119" name="Imagen 1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1262</xdr:col>
      <xdr:colOff>0</xdr:colOff>
      <xdr:row>152</xdr:row>
      <xdr:rowOff>0</xdr:rowOff>
    </xdr:from>
    <xdr:ext cx="1228725" cy="581025"/>
    <xdr:pic>
      <xdr:nvPicPr>
        <xdr:cNvPr id="120" name="Imagen 1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1278</xdr:col>
      <xdr:colOff>0</xdr:colOff>
      <xdr:row>152</xdr:row>
      <xdr:rowOff>0</xdr:rowOff>
    </xdr:from>
    <xdr:ext cx="1228725" cy="581025"/>
    <xdr:pic>
      <xdr:nvPicPr>
        <xdr:cNvPr id="121" name="Imagen 1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1294</xdr:col>
      <xdr:colOff>0</xdr:colOff>
      <xdr:row>152</xdr:row>
      <xdr:rowOff>0</xdr:rowOff>
    </xdr:from>
    <xdr:ext cx="1228725" cy="581025"/>
    <xdr:pic>
      <xdr:nvPicPr>
        <xdr:cNvPr id="122" name="Imagen 1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1310</xdr:col>
      <xdr:colOff>0</xdr:colOff>
      <xdr:row>152</xdr:row>
      <xdr:rowOff>0</xdr:rowOff>
    </xdr:from>
    <xdr:ext cx="1228725" cy="581025"/>
    <xdr:pic>
      <xdr:nvPicPr>
        <xdr:cNvPr id="123" name="Imagen 1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1326</xdr:col>
      <xdr:colOff>0</xdr:colOff>
      <xdr:row>152</xdr:row>
      <xdr:rowOff>0</xdr:rowOff>
    </xdr:from>
    <xdr:ext cx="1228725" cy="581025"/>
    <xdr:pic>
      <xdr:nvPicPr>
        <xdr:cNvPr id="124" name="Imagen 1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1342</xdr:col>
      <xdr:colOff>0</xdr:colOff>
      <xdr:row>152</xdr:row>
      <xdr:rowOff>0</xdr:rowOff>
    </xdr:from>
    <xdr:ext cx="1228725" cy="581025"/>
    <xdr:pic>
      <xdr:nvPicPr>
        <xdr:cNvPr id="125" name="Imagen 1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1358</xdr:col>
      <xdr:colOff>0</xdr:colOff>
      <xdr:row>152</xdr:row>
      <xdr:rowOff>0</xdr:rowOff>
    </xdr:from>
    <xdr:ext cx="1228725" cy="581025"/>
    <xdr:pic>
      <xdr:nvPicPr>
        <xdr:cNvPr id="126" name="Imagen 1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1374</xdr:col>
      <xdr:colOff>0</xdr:colOff>
      <xdr:row>152</xdr:row>
      <xdr:rowOff>0</xdr:rowOff>
    </xdr:from>
    <xdr:ext cx="1228725" cy="581025"/>
    <xdr:pic>
      <xdr:nvPicPr>
        <xdr:cNvPr id="127" name="Imagen 1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1390</xdr:col>
      <xdr:colOff>0</xdr:colOff>
      <xdr:row>152</xdr:row>
      <xdr:rowOff>0</xdr:rowOff>
    </xdr:from>
    <xdr:ext cx="1228725" cy="581025"/>
    <xdr:pic>
      <xdr:nvPicPr>
        <xdr:cNvPr id="128" name="Imagen 1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1406</xdr:col>
      <xdr:colOff>0</xdr:colOff>
      <xdr:row>152</xdr:row>
      <xdr:rowOff>0</xdr:rowOff>
    </xdr:from>
    <xdr:ext cx="1228725" cy="581025"/>
    <xdr:pic>
      <xdr:nvPicPr>
        <xdr:cNvPr id="129" name="Imagen 1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1422</xdr:col>
      <xdr:colOff>0</xdr:colOff>
      <xdr:row>152</xdr:row>
      <xdr:rowOff>0</xdr:rowOff>
    </xdr:from>
    <xdr:ext cx="1228725" cy="581025"/>
    <xdr:pic>
      <xdr:nvPicPr>
        <xdr:cNvPr id="130" name="Imagen 1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1438</xdr:col>
      <xdr:colOff>0</xdr:colOff>
      <xdr:row>152</xdr:row>
      <xdr:rowOff>0</xdr:rowOff>
    </xdr:from>
    <xdr:ext cx="1228725" cy="581025"/>
    <xdr:pic>
      <xdr:nvPicPr>
        <xdr:cNvPr id="131" name="Imagen 1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1454</xdr:col>
      <xdr:colOff>0</xdr:colOff>
      <xdr:row>152</xdr:row>
      <xdr:rowOff>0</xdr:rowOff>
    </xdr:from>
    <xdr:ext cx="1228725" cy="581025"/>
    <xdr:pic>
      <xdr:nvPicPr>
        <xdr:cNvPr id="132" name="Imagen 1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1470</xdr:col>
      <xdr:colOff>0</xdr:colOff>
      <xdr:row>152</xdr:row>
      <xdr:rowOff>0</xdr:rowOff>
    </xdr:from>
    <xdr:ext cx="1228725" cy="581025"/>
    <xdr:pic>
      <xdr:nvPicPr>
        <xdr:cNvPr id="133" name="Imagen 1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1486</xdr:col>
      <xdr:colOff>0</xdr:colOff>
      <xdr:row>152</xdr:row>
      <xdr:rowOff>0</xdr:rowOff>
    </xdr:from>
    <xdr:ext cx="1228725" cy="581025"/>
    <xdr:pic>
      <xdr:nvPicPr>
        <xdr:cNvPr id="134" name="Imagen 1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1502</xdr:col>
      <xdr:colOff>0</xdr:colOff>
      <xdr:row>152</xdr:row>
      <xdr:rowOff>0</xdr:rowOff>
    </xdr:from>
    <xdr:ext cx="1228725" cy="581025"/>
    <xdr:pic>
      <xdr:nvPicPr>
        <xdr:cNvPr id="135" name="Imagen 1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1518</xdr:col>
      <xdr:colOff>0</xdr:colOff>
      <xdr:row>152</xdr:row>
      <xdr:rowOff>0</xdr:rowOff>
    </xdr:from>
    <xdr:ext cx="1228725" cy="581025"/>
    <xdr:pic>
      <xdr:nvPicPr>
        <xdr:cNvPr id="136" name="Imagen 1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1534</xdr:col>
      <xdr:colOff>0</xdr:colOff>
      <xdr:row>152</xdr:row>
      <xdr:rowOff>0</xdr:rowOff>
    </xdr:from>
    <xdr:ext cx="1228725" cy="581025"/>
    <xdr:pic>
      <xdr:nvPicPr>
        <xdr:cNvPr id="137" name="Imagen 1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1550</xdr:col>
      <xdr:colOff>0</xdr:colOff>
      <xdr:row>152</xdr:row>
      <xdr:rowOff>0</xdr:rowOff>
    </xdr:from>
    <xdr:ext cx="1228725" cy="581025"/>
    <xdr:pic>
      <xdr:nvPicPr>
        <xdr:cNvPr id="138" name="Imagen 1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1566</xdr:col>
      <xdr:colOff>0</xdr:colOff>
      <xdr:row>152</xdr:row>
      <xdr:rowOff>0</xdr:rowOff>
    </xdr:from>
    <xdr:ext cx="1228725" cy="581025"/>
    <xdr:pic>
      <xdr:nvPicPr>
        <xdr:cNvPr id="139" name="Imagen 1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1582</xdr:col>
      <xdr:colOff>0</xdr:colOff>
      <xdr:row>152</xdr:row>
      <xdr:rowOff>0</xdr:rowOff>
    </xdr:from>
    <xdr:ext cx="1228725" cy="581025"/>
    <xdr:pic>
      <xdr:nvPicPr>
        <xdr:cNvPr id="140" name="Imagen 1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1598</xdr:col>
      <xdr:colOff>0</xdr:colOff>
      <xdr:row>152</xdr:row>
      <xdr:rowOff>0</xdr:rowOff>
    </xdr:from>
    <xdr:ext cx="1228725" cy="581025"/>
    <xdr:pic>
      <xdr:nvPicPr>
        <xdr:cNvPr id="141" name="Imagen 1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1614</xdr:col>
      <xdr:colOff>0</xdr:colOff>
      <xdr:row>152</xdr:row>
      <xdr:rowOff>0</xdr:rowOff>
    </xdr:from>
    <xdr:ext cx="1228725" cy="581025"/>
    <xdr:pic>
      <xdr:nvPicPr>
        <xdr:cNvPr id="142" name="Imagen 1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1630</xdr:col>
      <xdr:colOff>0</xdr:colOff>
      <xdr:row>152</xdr:row>
      <xdr:rowOff>0</xdr:rowOff>
    </xdr:from>
    <xdr:ext cx="1228725" cy="581025"/>
    <xdr:pic>
      <xdr:nvPicPr>
        <xdr:cNvPr id="143" name="Imagen 1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1646</xdr:col>
      <xdr:colOff>0</xdr:colOff>
      <xdr:row>152</xdr:row>
      <xdr:rowOff>0</xdr:rowOff>
    </xdr:from>
    <xdr:ext cx="1228725" cy="581025"/>
    <xdr:pic>
      <xdr:nvPicPr>
        <xdr:cNvPr id="144" name="Imagen 1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1662</xdr:col>
      <xdr:colOff>0</xdr:colOff>
      <xdr:row>152</xdr:row>
      <xdr:rowOff>0</xdr:rowOff>
    </xdr:from>
    <xdr:ext cx="1228725" cy="581025"/>
    <xdr:pic>
      <xdr:nvPicPr>
        <xdr:cNvPr id="145" name="Imagen 1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1678</xdr:col>
      <xdr:colOff>0</xdr:colOff>
      <xdr:row>152</xdr:row>
      <xdr:rowOff>0</xdr:rowOff>
    </xdr:from>
    <xdr:ext cx="1228725" cy="581025"/>
    <xdr:pic>
      <xdr:nvPicPr>
        <xdr:cNvPr id="146" name="Imagen 1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1694</xdr:col>
      <xdr:colOff>0</xdr:colOff>
      <xdr:row>152</xdr:row>
      <xdr:rowOff>0</xdr:rowOff>
    </xdr:from>
    <xdr:ext cx="1228725" cy="581025"/>
    <xdr:pic>
      <xdr:nvPicPr>
        <xdr:cNvPr id="147" name="Imagen 1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1710</xdr:col>
      <xdr:colOff>0</xdr:colOff>
      <xdr:row>152</xdr:row>
      <xdr:rowOff>0</xdr:rowOff>
    </xdr:from>
    <xdr:ext cx="1228725" cy="581025"/>
    <xdr:pic>
      <xdr:nvPicPr>
        <xdr:cNvPr id="148" name="Imagen 1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1726</xdr:col>
      <xdr:colOff>0</xdr:colOff>
      <xdr:row>152</xdr:row>
      <xdr:rowOff>0</xdr:rowOff>
    </xdr:from>
    <xdr:ext cx="1228725" cy="581025"/>
    <xdr:pic>
      <xdr:nvPicPr>
        <xdr:cNvPr id="149" name="Imagen 1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1742</xdr:col>
      <xdr:colOff>0</xdr:colOff>
      <xdr:row>152</xdr:row>
      <xdr:rowOff>0</xdr:rowOff>
    </xdr:from>
    <xdr:ext cx="1228725" cy="581025"/>
    <xdr:pic>
      <xdr:nvPicPr>
        <xdr:cNvPr id="150" name="Imagen 1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1758</xdr:col>
      <xdr:colOff>0</xdr:colOff>
      <xdr:row>152</xdr:row>
      <xdr:rowOff>0</xdr:rowOff>
    </xdr:from>
    <xdr:ext cx="1228725" cy="581025"/>
    <xdr:pic>
      <xdr:nvPicPr>
        <xdr:cNvPr id="151" name="Imagen 1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1774</xdr:col>
      <xdr:colOff>0</xdr:colOff>
      <xdr:row>152</xdr:row>
      <xdr:rowOff>0</xdr:rowOff>
    </xdr:from>
    <xdr:ext cx="1228725" cy="581025"/>
    <xdr:pic>
      <xdr:nvPicPr>
        <xdr:cNvPr id="152" name="Imagen 1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1790</xdr:col>
      <xdr:colOff>0</xdr:colOff>
      <xdr:row>152</xdr:row>
      <xdr:rowOff>0</xdr:rowOff>
    </xdr:from>
    <xdr:ext cx="1228725" cy="581025"/>
    <xdr:pic>
      <xdr:nvPicPr>
        <xdr:cNvPr id="153" name="Imagen 1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1806</xdr:col>
      <xdr:colOff>0</xdr:colOff>
      <xdr:row>152</xdr:row>
      <xdr:rowOff>0</xdr:rowOff>
    </xdr:from>
    <xdr:ext cx="1228725" cy="581025"/>
    <xdr:pic>
      <xdr:nvPicPr>
        <xdr:cNvPr id="154" name="Imagen 1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1822</xdr:col>
      <xdr:colOff>0</xdr:colOff>
      <xdr:row>152</xdr:row>
      <xdr:rowOff>0</xdr:rowOff>
    </xdr:from>
    <xdr:ext cx="1228725" cy="581025"/>
    <xdr:pic>
      <xdr:nvPicPr>
        <xdr:cNvPr id="155" name="Imagen 1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1838</xdr:col>
      <xdr:colOff>0</xdr:colOff>
      <xdr:row>152</xdr:row>
      <xdr:rowOff>0</xdr:rowOff>
    </xdr:from>
    <xdr:ext cx="1228725" cy="581025"/>
    <xdr:pic>
      <xdr:nvPicPr>
        <xdr:cNvPr id="156" name="Imagen 1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1854</xdr:col>
      <xdr:colOff>0</xdr:colOff>
      <xdr:row>152</xdr:row>
      <xdr:rowOff>0</xdr:rowOff>
    </xdr:from>
    <xdr:ext cx="1228725" cy="581025"/>
    <xdr:pic>
      <xdr:nvPicPr>
        <xdr:cNvPr id="157" name="Imagen 1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1870</xdr:col>
      <xdr:colOff>0</xdr:colOff>
      <xdr:row>152</xdr:row>
      <xdr:rowOff>0</xdr:rowOff>
    </xdr:from>
    <xdr:ext cx="1228725" cy="581025"/>
    <xdr:pic>
      <xdr:nvPicPr>
        <xdr:cNvPr id="158" name="Imagen 1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1886</xdr:col>
      <xdr:colOff>0</xdr:colOff>
      <xdr:row>152</xdr:row>
      <xdr:rowOff>0</xdr:rowOff>
    </xdr:from>
    <xdr:ext cx="1228725" cy="581025"/>
    <xdr:pic>
      <xdr:nvPicPr>
        <xdr:cNvPr id="159" name="Imagen 1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1902</xdr:col>
      <xdr:colOff>0</xdr:colOff>
      <xdr:row>152</xdr:row>
      <xdr:rowOff>0</xdr:rowOff>
    </xdr:from>
    <xdr:ext cx="1228725" cy="581025"/>
    <xdr:pic>
      <xdr:nvPicPr>
        <xdr:cNvPr id="160" name="Imagen 1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1918</xdr:col>
      <xdr:colOff>0</xdr:colOff>
      <xdr:row>152</xdr:row>
      <xdr:rowOff>0</xdr:rowOff>
    </xdr:from>
    <xdr:ext cx="1228725" cy="581025"/>
    <xdr:pic>
      <xdr:nvPicPr>
        <xdr:cNvPr id="161" name="Imagen 1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1934</xdr:col>
      <xdr:colOff>0</xdr:colOff>
      <xdr:row>152</xdr:row>
      <xdr:rowOff>0</xdr:rowOff>
    </xdr:from>
    <xdr:ext cx="1228725" cy="581025"/>
    <xdr:pic>
      <xdr:nvPicPr>
        <xdr:cNvPr id="162" name="Imagen 1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1950</xdr:col>
      <xdr:colOff>0</xdr:colOff>
      <xdr:row>152</xdr:row>
      <xdr:rowOff>0</xdr:rowOff>
    </xdr:from>
    <xdr:ext cx="1228725" cy="581025"/>
    <xdr:pic>
      <xdr:nvPicPr>
        <xdr:cNvPr id="163" name="Imagen 1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1966</xdr:col>
      <xdr:colOff>0</xdr:colOff>
      <xdr:row>152</xdr:row>
      <xdr:rowOff>0</xdr:rowOff>
    </xdr:from>
    <xdr:ext cx="1228725" cy="581025"/>
    <xdr:pic>
      <xdr:nvPicPr>
        <xdr:cNvPr id="164" name="Imagen 1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1982</xdr:col>
      <xdr:colOff>0</xdr:colOff>
      <xdr:row>152</xdr:row>
      <xdr:rowOff>0</xdr:rowOff>
    </xdr:from>
    <xdr:ext cx="1228725" cy="581025"/>
    <xdr:pic>
      <xdr:nvPicPr>
        <xdr:cNvPr id="165" name="Imagen 1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1998</xdr:col>
      <xdr:colOff>0</xdr:colOff>
      <xdr:row>152</xdr:row>
      <xdr:rowOff>0</xdr:rowOff>
    </xdr:from>
    <xdr:ext cx="1228725" cy="581025"/>
    <xdr:pic>
      <xdr:nvPicPr>
        <xdr:cNvPr id="166" name="Imagen 1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2014</xdr:col>
      <xdr:colOff>0</xdr:colOff>
      <xdr:row>152</xdr:row>
      <xdr:rowOff>0</xdr:rowOff>
    </xdr:from>
    <xdr:ext cx="1228725" cy="581025"/>
    <xdr:pic>
      <xdr:nvPicPr>
        <xdr:cNvPr id="167" name="Imagen 1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2030</xdr:col>
      <xdr:colOff>0</xdr:colOff>
      <xdr:row>152</xdr:row>
      <xdr:rowOff>0</xdr:rowOff>
    </xdr:from>
    <xdr:ext cx="1228725" cy="581025"/>
    <xdr:pic>
      <xdr:nvPicPr>
        <xdr:cNvPr id="168" name="Imagen 1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2046</xdr:col>
      <xdr:colOff>0</xdr:colOff>
      <xdr:row>152</xdr:row>
      <xdr:rowOff>0</xdr:rowOff>
    </xdr:from>
    <xdr:ext cx="1228725" cy="581025"/>
    <xdr:pic>
      <xdr:nvPicPr>
        <xdr:cNvPr id="169" name="Imagen 1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2062</xdr:col>
      <xdr:colOff>0</xdr:colOff>
      <xdr:row>152</xdr:row>
      <xdr:rowOff>0</xdr:rowOff>
    </xdr:from>
    <xdr:ext cx="1228725" cy="581025"/>
    <xdr:pic>
      <xdr:nvPicPr>
        <xdr:cNvPr id="170" name="Imagen 1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2078</xdr:col>
      <xdr:colOff>0</xdr:colOff>
      <xdr:row>152</xdr:row>
      <xdr:rowOff>0</xdr:rowOff>
    </xdr:from>
    <xdr:ext cx="1228725" cy="581025"/>
    <xdr:pic>
      <xdr:nvPicPr>
        <xdr:cNvPr id="171" name="Imagen 1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2094</xdr:col>
      <xdr:colOff>0</xdr:colOff>
      <xdr:row>152</xdr:row>
      <xdr:rowOff>0</xdr:rowOff>
    </xdr:from>
    <xdr:ext cx="1228725" cy="581025"/>
    <xdr:pic>
      <xdr:nvPicPr>
        <xdr:cNvPr id="172" name="Imagen 1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2110</xdr:col>
      <xdr:colOff>0</xdr:colOff>
      <xdr:row>152</xdr:row>
      <xdr:rowOff>0</xdr:rowOff>
    </xdr:from>
    <xdr:ext cx="1228725" cy="581025"/>
    <xdr:pic>
      <xdr:nvPicPr>
        <xdr:cNvPr id="173" name="Imagen 1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2126</xdr:col>
      <xdr:colOff>0</xdr:colOff>
      <xdr:row>152</xdr:row>
      <xdr:rowOff>0</xdr:rowOff>
    </xdr:from>
    <xdr:ext cx="1228725" cy="581025"/>
    <xdr:pic>
      <xdr:nvPicPr>
        <xdr:cNvPr id="174" name="Imagen 1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2142</xdr:col>
      <xdr:colOff>0</xdr:colOff>
      <xdr:row>152</xdr:row>
      <xdr:rowOff>0</xdr:rowOff>
    </xdr:from>
    <xdr:ext cx="1228725" cy="581025"/>
    <xdr:pic>
      <xdr:nvPicPr>
        <xdr:cNvPr id="175" name="Imagen 1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2158</xdr:col>
      <xdr:colOff>0</xdr:colOff>
      <xdr:row>152</xdr:row>
      <xdr:rowOff>0</xdr:rowOff>
    </xdr:from>
    <xdr:ext cx="1228725" cy="581025"/>
    <xdr:pic>
      <xdr:nvPicPr>
        <xdr:cNvPr id="176" name="Imagen 1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2174</xdr:col>
      <xdr:colOff>0</xdr:colOff>
      <xdr:row>152</xdr:row>
      <xdr:rowOff>0</xdr:rowOff>
    </xdr:from>
    <xdr:ext cx="1228725" cy="581025"/>
    <xdr:pic>
      <xdr:nvPicPr>
        <xdr:cNvPr id="177" name="Imagen 1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2190</xdr:col>
      <xdr:colOff>0</xdr:colOff>
      <xdr:row>152</xdr:row>
      <xdr:rowOff>0</xdr:rowOff>
    </xdr:from>
    <xdr:ext cx="1228725" cy="581025"/>
    <xdr:pic>
      <xdr:nvPicPr>
        <xdr:cNvPr id="178" name="Imagen 1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2206</xdr:col>
      <xdr:colOff>0</xdr:colOff>
      <xdr:row>152</xdr:row>
      <xdr:rowOff>0</xdr:rowOff>
    </xdr:from>
    <xdr:ext cx="1228725" cy="581025"/>
    <xdr:pic>
      <xdr:nvPicPr>
        <xdr:cNvPr id="179" name="Imagen 1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2222</xdr:col>
      <xdr:colOff>0</xdr:colOff>
      <xdr:row>152</xdr:row>
      <xdr:rowOff>0</xdr:rowOff>
    </xdr:from>
    <xdr:ext cx="1228725" cy="581025"/>
    <xdr:pic>
      <xdr:nvPicPr>
        <xdr:cNvPr id="180" name="Imagen 1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2238</xdr:col>
      <xdr:colOff>0</xdr:colOff>
      <xdr:row>152</xdr:row>
      <xdr:rowOff>0</xdr:rowOff>
    </xdr:from>
    <xdr:ext cx="1228725" cy="581025"/>
    <xdr:pic>
      <xdr:nvPicPr>
        <xdr:cNvPr id="181" name="Imagen 1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2254</xdr:col>
      <xdr:colOff>0</xdr:colOff>
      <xdr:row>152</xdr:row>
      <xdr:rowOff>0</xdr:rowOff>
    </xdr:from>
    <xdr:ext cx="1228725" cy="581025"/>
    <xdr:pic>
      <xdr:nvPicPr>
        <xdr:cNvPr id="182" name="Imagen 1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2270</xdr:col>
      <xdr:colOff>0</xdr:colOff>
      <xdr:row>152</xdr:row>
      <xdr:rowOff>0</xdr:rowOff>
    </xdr:from>
    <xdr:ext cx="1228725" cy="581025"/>
    <xdr:pic>
      <xdr:nvPicPr>
        <xdr:cNvPr id="183" name="Imagen 1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2286</xdr:col>
      <xdr:colOff>0</xdr:colOff>
      <xdr:row>152</xdr:row>
      <xdr:rowOff>0</xdr:rowOff>
    </xdr:from>
    <xdr:ext cx="1228725" cy="581025"/>
    <xdr:pic>
      <xdr:nvPicPr>
        <xdr:cNvPr id="184" name="Imagen 1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2302</xdr:col>
      <xdr:colOff>0</xdr:colOff>
      <xdr:row>152</xdr:row>
      <xdr:rowOff>0</xdr:rowOff>
    </xdr:from>
    <xdr:ext cx="1228725" cy="581025"/>
    <xdr:pic>
      <xdr:nvPicPr>
        <xdr:cNvPr id="185" name="Imagen 1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2318</xdr:col>
      <xdr:colOff>0</xdr:colOff>
      <xdr:row>152</xdr:row>
      <xdr:rowOff>0</xdr:rowOff>
    </xdr:from>
    <xdr:ext cx="1228725" cy="581025"/>
    <xdr:pic>
      <xdr:nvPicPr>
        <xdr:cNvPr id="186" name="Imagen 1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2334</xdr:col>
      <xdr:colOff>0</xdr:colOff>
      <xdr:row>152</xdr:row>
      <xdr:rowOff>0</xdr:rowOff>
    </xdr:from>
    <xdr:ext cx="1228725" cy="581025"/>
    <xdr:pic>
      <xdr:nvPicPr>
        <xdr:cNvPr id="187" name="Imagen 1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2350</xdr:col>
      <xdr:colOff>0</xdr:colOff>
      <xdr:row>152</xdr:row>
      <xdr:rowOff>0</xdr:rowOff>
    </xdr:from>
    <xdr:ext cx="1228725" cy="581025"/>
    <xdr:pic>
      <xdr:nvPicPr>
        <xdr:cNvPr id="188" name="Imagen 1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2366</xdr:col>
      <xdr:colOff>0</xdr:colOff>
      <xdr:row>152</xdr:row>
      <xdr:rowOff>0</xdr:rowOff>
    </xdr:from>
    <xdr:ext cx="1228725" cy="581025"/>
    <xdr:pic>
      <xdr:nvPicPr>
        <xdr:cNvPr id="189" name="Imagen 1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2382</xdr:col>
      <xdr:colOff>0</xdr:colOff>
      <xdr:row>152</xdr:row>
      <xdr:rowOff>0</xdr:rowOff>
    </xdr:from>
    <xdr:ext cx="1228725" cy="581025"/>
    <xdr:pic>
      <xdr:nvPicPr>
        <xdr:cNvPr id="190" name="Imagen 1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2398</xdr:col>
      <xdr:colOff>0</xdr:colOff>
      <xdr:row>152</xdr:row>
      <xdr:rowOff>0</xdr:rowOff>
    </xdr:from>
    <xdr:ext cx="1228725" cy="581025"/>
    <xdr:pic>
      <xdr:nvPicPr>
        <xdr:cNvPr id="191" name="Imagen 1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2414</xdr:col>
      <xdr:colOff>0</xdr:colOff>
      <xdr:row>152</xdr:row>
      <xdr:rowOff>0</xdr:rowOff>
    </xdr:from>
    <xdr:ext cx="1228725" cy="581025"/>
    <xdr:pic>
      <xdr:nvPicPr>
        <xdr:cNvPr id="192" name="Imagen 1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2430</xdr:col>
      <xdr:colOff>0</xdr:colOff>
      <xdr:row>152</xdr:row>
      <xdr:rowOff>0</xdr:rowOff>
    </xdr:from>
    <xdr:ext cx="1228725" cy="581025"/>
    <xdr:pic>
      <xdr:nvPicPr>
        <xdr:cNvPr id="193" name="Imagen 1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2446</xdr:col>
      <xdr:colOff>0</xdr:colOff>
      <xdr:row>152</xdr:row>
      <xdr:rowOff>0</xdr:rowOff>
    </xdr:from>
    <xdr:ext cx="1228725" cy="581025"/>
    <xdr:pic>
      <xdr:nvPicPr>
        <xdr:cNvPr id="194" name="Imagen 1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2462</xdr:col>
      <xdr:colOff>0</xdr:colOff>
      <xdr:row>152</xdr:row>
      <xdr:rowOff>0</xdr:rowOff>
    </xdr:from>
    <xdr:ext cx="1228725" cy="581025"/>
    <xdr:pic>
      <xdr:nvPicPr>
        <xdr:cNvPr id="195" name="Imagen 1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2478</xdr:col>
      <xdr:colOff>0</xdr:colOff>
      <xdr:row>152</xdr:row>
      <xdr:rowOff>0</xdr:rowOff>
    </xdr:from>
    <xdr:ext cx="1228725" cy="581025"/>
    <xdr:pic>
      <xdr:nvPicPr>
        <xdr:cNvPr id="196" name="Imagen 1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2494</xdr:col>
      <xdr:colOff>0</xdr:colOff>
      <xdr:row>152</xdr:row>
      <xdr:rowOff>0</xdr:rowOff>
    </xdr:from>
    <xdr:ext cx="1228725" cy="581025"/>
    <xdr:pic>
      <xdr:nvPicPr>
        <xdr:cNvPr id="197" name="Imagen 1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2510</xdr:col>
      <xdr:colOff>0</xdr:colOff>
      <xdr:row>152</xdr:row>
      <xdr:rowOff>0</xdr:rowOff>
    </xdr:from>
    <xdr:ext cx="1228725" cy="581025"/>
    <xdr:pic>
      <xdr:nvPicPr>
        <xdr:cNvPr id="198" name="Imagen 1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2526</xdr:col>
      <xdr:colOff>0</xdr:colOff>
      <xdr:row>152</xdr:row>
      <xdr:rowOff>0</xdr:rowOff>
    </xdr:from>
    <xdr:ext cx="1228725" cy="581025"/>
    <xdr:pic>
      <xdr:nvPicPr>
        <xdr:cNvPr id="199" name="Imagen 1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2542</xdr:col>
      <xdr:colOff>0</xdr:colOff>
      <xdr:row>152</xdr:row>
      <xdr:rowOff>0</xdr:rowOff>
    </xdr:from>
    <xdr:ext cx="1228725" cy="581025"/>
    <xdr:pic>
      <xdr:nvPicPr>
        <xdr:cNvPr id="200" name="Imagen 1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2558</xdr:col>
      <xdr:colOff>0</xdr:colOff>
      <xdr:row>152</xdr:row>
      <xdr:rowOff>0</xdr:rowOff>
    </xdr:from>
    <xdr:ext cx="1228725" cy="581025"/>
    <xdr:pic>
      <xdr:nvPicPr>
        <xdr:cNvPr id="201" name="Imagen 2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2574</xdr:col>
      <xdr:colOff>0</xdr:colOff>
      <xdr:row>152</xdr:row>
      <xdr:rowOff>0</xdr:rowOff>
    </xdr:from>
    <xdr:ext cx="1228725" cy="581025"/>
    <xdr:pic>
      <xdr:nvPicPr>
        <xdr:cNvPr id="202" name="Imagen 2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2590</xdr:col>
      <xdr:colOff>0</xdr:colOff>
      <xdr:row>152</xdr:row>
      <xdr:rowOff>0</xdr:rowOff>
    </xdr:from>
    <xdr:ext cx="1228725" cy="581025"/>
    <xdr:pic>
      <xdr:nvPicPr>
        <xdr:cNvPr id="203" name="Imagen 2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2606</xdr:col>
      <xdr:colOff>0</xdr:colOff>
      <xdr:row>152</xdr:row>
      <xdr:rowOff>0</xdr:rowOff>
    </xdr:from>
    <xdr:ext cx="1228725" cy="581025"/>
    <xdr:pic>
      <xdr:nvPicPr>
        <xdr:cNvPr id="204" name="Imagen 2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2622</xdr:col>
      <xdr:colOff>0</xdr:colOff>
      <xdr:row>152</xdr:row>
      <xdr:rowOff>0</xdr:rowOff>
    </xdr:from>
    <xdr:ext cx="1228725" cy="581025"/>
    <xdr:pic>
      <xdr:nvPicPr>
        <xdr:cNvPr id="205" name="Imagen 2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2638</xdr:col>
      <xdr:colOff>0</xdr:colOff>
      <xdr:row>152</xdr:row>
      <xdr:rowOff>0</xdr:rowOff>
    </xdr:from>
    <xdr:ext cx="1228725" cy="581025"/>
    <xdr:pic>
      <xdr:nvPicPr>
        <xdr:cNvPr id="206" name="Imagen 2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2654</xdr:col>
      <xdr:colOff>0</xdr:colOff>
      <xdr:row>152</xdr:row>
      <xdr:rowOff>0</xdr:rowOff>
    </xdr:from>
    <xdr:ext cx="1228725" cy="581025"/>
    <xdr:pic>
      <xdr:nvPicPr>
        <xdr:cNvPr id="207" name="Imagen 2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2670</xdr:col>
      <xdr:colOff>0</xdr:colOff>
      <xdr:row>152</xdr:row>
      <xdr:rowOff>0</xdr:rowOff>
    </xdr:from>
    <xdr:ext cx="1228725" cy="581025"/>
    <xdr:pic>
      <xdr:nvPicPr>
        <xdr:cNvPr id="208" name="Imagen 2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2686</xdr:col>
      <xdr:colOff>0</xdr:colOff>
      <xdr:row>152</xdr:row>
      <xdr:rowOff>0</xdr:rowOff>
    </xdr:from>
    <xdr:ext cx="1228725" cy="581025"/>
    <xdr:pic>
      <xdr:nvPicPr>
        <xdr:cNvPr id="209" name="Imagen 2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2702</xdr:col>
      <xdr:colOff>0</xdr:colOff>
      <xdr:row>152</xdr:row>
      <xdr:rowOff>0</xdr:rowOff>
    </xdr:from>
    <xdr:ext cx="1228725" cy="581025"/>
    <xdr:pic>
      <xdr:nvPicPr>
        <xdr:cNvPr id="210" name="Imagen 2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2718</xdr:col>
      <xdr:colOff>0</xdr:colOff>
      <xdr:row>152</xdr:row>
      <xdr:rowOff>0</xdr:rowOff>
    </xdr:from>
    <xdr:ext cx="1228725" cy="581025"/>
    <xdr:pic>
      <xdr:nvPicPr>
        <xdr:cNvPr id="211" name="Imagen 2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2734</xdr:col>
      <xdr:colOff>0</xdr:colOff>
      <xdr:row>152</xdr:row>
      <xdr:rowOff>0</xdr:rowOff>
    </xdr:from>
    <xdr:ext cx="1228725" cy="581025"/>
    <xdr:pic>
      <xdr:nvPicPr>
        <xdr:cNvPr id="212" name="Imagen 2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2750</xdr:col>
      <xdr:colOff>0</xdr:colOff>
      <xdr:row>152</xdr:row>
      <xdr:rowOff>0</xdr:rowOff>
    </xdr:from>
    <xdr:ext cx="1228725" cy="581025"/>
    <xdr:pic>
      <xdr:nvPicPr>
        <xdr:cNvPr id="213" name="Imagen 2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2766</xdr:col>
      <xdr:colOff>0</xdr:colOff>
      <xdr:row>152</xdr:row>
      <xdr:rowOff>0</xdr:rowOff>
    </xdr:from>
    <xdr:ext cx="1228725" cy="581025"/>
    <xdr:pic>
      <xdr:nvPicPr>
        <xdr:cNvPr id="214" name="Imagen 2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2782</xdr:col>
      <xdr:colOff>0</xdr:colOff>
      <xdr:row>152</xdr:row>
      <xdr:rowOff>0</xdr:rowOff>
    </xdr:from>
    <xdr:ext cx="1228725" cy="581025"/>
    <xdr:pic>
      <xdr:nvPicPr>
        <xdr:cNvPr id="215" name="Imagen 2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2798</xdr:col>
      <xdr:colOff>0</xdr:colOff>
      <xdr:row>152</xdr:row>
      <xdr:rowOff>0</xdr:rowOff>
    </xdr:from>
    <xdr:ext cx="1228725" cy="581025"/>
    <xdr:pic>
      <xdr:nvPicPr>
        <xdr:cNvPr id="216" name="Imagen 2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2814</xdr:col>
      <xdr:colOff>0</xdr:colOff>
      <xdr:row>152</xdr:row>
      <xdr:rowOff>0</xdr:rowOff>
    </xdr:from>
    <xdr:ext cx="1228725" cy="581025"/>
    <xdr:pic>
      <xdr:nvPicPr>
        <xdr:cNvPr id="217" name="Imagen 2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2830</xdr:col>
      <xdr:colOff>0</xdr:colOff>
      <xdr:row>152</xdr:row>
      <xdr:rowOff>0</xdr:rowOff>
    </xdr:from>
    <xdr:ext cx="1228725" cy="581025"/>
    <xdr:pic>
      <xdr:nvPicPr>
        <xdr:cNvPr id="218" name="Imagen 2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2846</xdr:col>
      <xdr:colOff>0</xdr:colOff>
      <xdr:row>152</xdr:row>
      <xdr:rowOff>0</xdr:rowOff>
    </xdr:from>
    <xdr:ext cx="1228725" cy="581025"/>
    <xdr:pic>
      <xdr:nvPicPr>
        <xdr:cNvPr id="219" name="Imagen 2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2862</xdr:col>
      <xdr:colOff>0</xdr:colOff>
      <xdr:row>152</xdr:row>
      <xdr:rowOff>0</xdr:rowOff>
    </xdr:from>
    <xdr:ext cx="1228725" cy="581025"/>
    <xdr:pic>
      <xdr:nvPicPr>
        <xdr:cNvPr id="220" name="Imagen 2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2878</xdr:col>
      <xdr:colOff>0</xdr:colOff>
      <xdr:row>152</xdr:row>
      <xdr:rowOff>0</xdr:rowOff>
    </xdr:from>
    <xdr:ext cx="1228725" cy="581025"/>
    <xdr:pic>
      <xdr:nvPicPr>
        <xdr:cNvPr id="221" name="Imagen 2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2894</xdr:col>
      <xdr:colOff>0</xdr:colOff>
      <xdr:row>152</xdr:row>
      <xdr:rowOff>0</xdr:rowOff>
    </xdr:from>
    <xdr:ext cx="1228725" cy="581025"/>
    <xdr:pic>
      <xdr:nvPicPr>
        <xdr:cNvPr id="222" name="Imagen 2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2910</xdr:col>
      <xdr:colOff>0</xdr:colOff>
      <xdr:row>152</xdr:row>
      <xdr:rowOff>0</xdr:rowOff>
    </xdr:from>
    <xdr:ext cx="1228725" cy="581025"/>
    <xdr:pic>
      <xdr:nvPicPr>
        <xdr:cNvPr id="223" name="Imagen 2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2926</xdr:col>
      <xdr:colOff>0</xdr:colOff>
      <xdr:row>152</xdr:row>
      <xdr:rowOff>0</xdr:rowOff>
    </xdr:from>
    <xdr:ext cx="1228725" cy="581025"/>
    <xdr:pic>
      <xdr:nvPicPr>
        <xdr:cNvPr id="224" name="Imagen 2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2942</xdr:col>
      <xdr:colOff>0</xdr:colOff>
      <xdr:row>152</xdr:row>
      <xdr:rowOff>0</xdr:rowOff>
    </xdr:from>
    <xdr:ext cx="1228725" cy="581025"/>
    <xdr:pic>
      <xdr:nvPicPr>
        <xdr:cNvPr id="225" name="Imagen 2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2958</xdr:col>
      <xdr:colOff>0</xdr:colOff>
      <xdr:row>152</xdr:row>
      <xdr:rowOff>0</xdr:rowOff>
    </xdr:from>
    <xdr:ext cx="1228725" cy="581025"/>
    <xdr:pic>
      <xdr:nvPicPr>
        <xdr:cNvPr id="226" name="Imagen 2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2974</xdr:col>
      <xdr:colOff>0</xdr:colOff>
      <xdr:row>152</xdr:row>
      <xdr:rowOff>0</xdr:rowOff>
    </xdr:from>
    <xdr:ext cx="1228725" cy="581025"/>
    <xdr:pic>
      <xdr:nvPicPr>
        <xdr:cNvPr id="227" name="Imagen 2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2990</xdr:col>
      <xdr:colOff>0</xdr:colOff>
      <xdr:row>152</xdr:row>
      <xdr:rowOff>0</xdr:rowOff>
    </xdr:from>
    <xdr:ext cx="1228725" cy="581025"/>
    <xdr:pic>
      <xdr:nvPicPr>
        <xdr:cNvPr id="228" name="Imagen 2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3006</xdr:col>
      <xdr:colOff>0</xdr:colOff>
      <xdr:row>152</xdr:row>
      <xdr:rowOff>0</xdr:rowOff>
    </xdr:from>
    <xdr:ext cx="1228725" cy="581025"/>
    <xdr:pic>
      <xdr:nvPicPr>
        <xdr:cNvPr id="229" name="Imagen 2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3022</xdr:col>
      <xdr:colOff>0</xdr:colOff>
      <xdr:row>152</xdr:row>
      <xdr:rowOff>0</xdr:rowOff>
    </xdr:from>
    <xdr:ext cx="1228725" cy="581025"/>
    <xdr:pic>
      <xdr:nvPicPr>
        <xdr:cNvPr id="230" name="Imagen 2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3038</xdr:col>
      <xdr:colOff>0</xdr:colOff>
      <xdr:row>152</xdr:row>
      <xdr:rowOff>0</xdr:rowOff>
    </xdr:from>
    <xdr:ext cx="1228725" cy="581025"/>
    <xdr:pic>
      <xdr:nvPicPr>
        <xdr:cNvPr id="231" name="Imagen 2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3054</xdr:col>
      <xdr:colOff>0</xdr:colOff>
      <xdr:row>152</xdr:row>
      <xdr:rowOff>0</xdr:rowOff>
    </xdr:from>
    <xdr:ext cx="1228725" cy="581025"/>
    <xdr:pic>
      <xdr:nvPicPr>
        <xdr:cNvPr id="232" name="Imagen 2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3070</xdr:col>
      <xdr:colOff>0</xdr:colOff>
      <xdr:row>152</xdr:row>
      <xdr:rowOff>0</xdr:rowOff>
    </xdr:from>
    <xdr:ext cx="1228725" cy="581025"/>
    <xdr:pic>
      <xdr:nvPicPr>
        <xdr:cNvPr id="233" name="Imagen 2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3086</xdr:col>
      <xdr:colOff>0</xdr:colOff>
      <xdr:row>152</xdr:row>
      <xdr:rowOff>0</xdr:rowOff>
    </xdr:from>
    <xdr:ext cx="1228725" cy="581025"/>
    <xdr:pic>
      <xdr:nvPicPr>
        <xdr:cNvPr id="234" name="Imagen 2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3102</xdr:col>
      <xdr:colOff>0</xdr:colOff>
      <xdr:row>152</xdr:row>
      <xdr:rowOff>0</xdr:rowOff>
    </xdr:from>
    <xdr:ext cx="1228725" cy="581025"/>
    <xdr:pic>
      <xdr:nvPicPr>
        <xdr:cNvPr id="235" name="Imagen 2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3118</xdr:col>
      <xdr:colOff>0</xdr:colOff>
      <xdr:row>152</xdr:row>
      <xdr:rowOff>0</xdr:rowOff>
    </xdr:from>
    <xdr:ext cx="1228725" cy="581025"/>
    <xdr:pic>
      <xdr:nvPicPr>
        <xdr:cNvPr id="236" name="Imagen 2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3134</xdr:col>
      <xdr:colOff>0</xdr:colOff>
      <xdr:row>152</xdr:row>
      <xdr:rowOff>0</xdr:rowOff>
    </xdr:from>
    <xdr:ext cx="1228725" cy="581025"/>
    <xdr:pic>
      <xdr:nvPicPr>
        <xdr:cNvPr id="237" name="Imagen 2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3150</xdr:col>
      <xdr:colOff>0</xdr:colOff>
      <xdr:row>152</xdr:row>
      <xdr:rowOff>0</xdr:rowOff>
    </xdr:from>
    <xdr:ext cx="1228725" cy="581025"/>
    <xdr:pic>
      <xdr:nvPicPr>
        <xdr:cNvPr id="238" name="Imagen 2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3166</xdr:col>
      <xdr:colOff>0</xdr:colOff>
      <xdr:row>152</xdr:row>
      <xdr:rowOff>0</xdr:rowOff>
    </xdr:from>
    <xdr:ext cx="1228725" cy="581025"/>
    <xdr:pic>
      <xdr:nvPicPr>
        <xdr:cNvPr id="239" name="Imagen 2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3182</xdr:col>
      <xdr:colOff>0</xdr:colOff>
      <xdr:row>152</xdr:row>
      <xdr:rowOff>0</xdr:rowOff>
    </xdr:from>
    <xdr:ext cx="1228725" cy="581025"/>
    <xdr:pic>
      <xdr:nvPicPr>
        <xdr:cNvPr id="240" name="Imagen 2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3198</xdr:col>
      <xdr:colOff>0</xdr:colOff>
      <xdr:row>152</xdr:row>
      <xdr:rowOff>0</xdr:rowOff>
    </xdr:from>
    <xdr:ext cx="1228725" cy="581025"/>
    <xdr:pic>
      <xdr:nvPicPr>
        <xdr:cNvPr id="241" name="Imagen 2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3214</xdr:col>
      <xdr:colOff>0</xdr:colOff>
      <xdr:row>152</xdr:row>
      <xdr:rowOff>0</xdr:rowOff>
    </xdr:from>
    <xdr:ext cx="1228725" cy="581025"/>
    <xdr:pic>
      <xdr:nvPicPr>
        <xdr:cNvPr id="242" name="Imagen 2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3230</xdr:col>
      <xdr:colOff>0</xdr:colOff>
      <xdr:row>152</xdr:row>
      <xdr:rowOff>0</xdr:rowOff>
    </xdr:from>
    <xdr:ext cx="1228725" cy="581025"/>
    <xdr:pic>
      <xdr:nvPicPr>
        <xdr:cNvPr id="243" name="Imagen 2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3246</xdr:col>
      <xdr:colOff>0</xdr:colOff>
      <xdr:row>152</xdr:row>
      <xdr:rowOff>0</xdr:rowOff>
    </xdr:from>
    <xdr:ext cx="1228725" cy="581025"/>
    <xdr:pic>
      <xdr:nvPicPr>
        <xdr:cNvPr id="244" name="Imagen 2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3262</xdr:col>
      <xdr:colOff>0</xdr:colOff>
      <xdr:row>152</xdr:row>
      <xdr:rowOff>0</xdr:rowOff>
    </xdr:from>
    <xdr:ext cx="1228725" cy="581025"/>
    <xdr:pic>
      <xdr:nvPicPr>
        <xdr:cNvPr id="245" name="Imagen 2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3278</xdr:col>
      <xdr:colOff>0</xdr:colOff>
      <xdr:row>152</xdr:row>
      <xdr:rowOff>0</xdr:rowOff>
    </xdr:from>
    <xdr:ext cx="1228725" cy="581025"/>
    <xdr:pic>
      <xdr:nvPicPr>
        <xdr:cNvPr id="246" name="Imagen 2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3294</xdr:col>
      <xdr:colOff>0</xdr:colOff>
      <xdr:row>152</xdr:row>
      <xdr:rowOff>0</xdr:rowOff>
    </xdr:from>
    <xdr:ext cx="1228725" cy="581025"/>
    <xdr:pic>
      <xdr:nvPicPr>
        <xdr:cNvPr id="247" name="Imagen 2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3310</xdr:col>
      <xdr:colOff>0</xdr:colOff>
      <xdr:row>152</xdr:row>
      <xdr:rowOff>0</xdr:rowOff>
    </xdr:from>
    <xdr:ext cx="1228725" cy="581025"/>
    <xdr:pic>
      <xdr:nvPicPr>
        <xdr:cNvPr id="248" name="Imagen 2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3326</xdr:col>
      <xdr:colOff>0</xdr:colOff>
      <xdr:row>152</xdr:row>
      <xdr:rowOff>0</xdr:rowOff>
    </xdr:from>
    <xdr:ext cx="1228725" cy="581025"/>
    <xdr:pic>
      <xdr:nvPicPr>
        <xdr:cNvPr id="249" name="Imagen 2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3342</xdr:col>
      <xdr:colOff>0</xdr:colOff>
      <xdr:row>152</xdr:row>
      <xdr:rowOff>0</xdr:rowOff>
    </xdr:from>
    <xdr:ext cx="1228725" cy="581025"/>
    <xdr:pic>
      <xdr:nvPicPr>
        <xdr:cNvPr id="250" name="Imagen 2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3358</xdr:col>
      <xdr:colOff>0</xdr:colOff>
      <xdr:row>152</xdr:row>
      <xdr:rowOff>0</xdr:rowOff>
    </xdr:from>
    <xdr:ext cx="1228725" cy="581025"/>
    <xdr:pic>
      <xdr:nvPicPr>
        <xdr:cNvPr id="251" name="Imagen 2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3374</xdr:col>
      <xdr:colOff>0</xdr:colOff>
      <xdr:row>152</xdr:row>
      <xdr:rowOff>0</xdr:rowOff>
    </xdr:from>
    <xdr:ext cx="1228725" cy="581025"/>
    <xdr:pic>
      <xdr:nvPicPr>
        <xdr:cNvPr id="252" name="Imagen 2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3390</xdr:col>
      <xdr:colOff>0</xdr:colOff>
      <xdr:row>152</xdr:row>
      <xdr:rowOff>0</xdr:rowOff>
    </xdr:from>
    <xdr:ext cx="1228725" cy="581025"/>
    <xdr:pic>
      <xdr:nvPicPr>
        <xdr:cNvPr id="253" name="Imagen 2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3406</xdr:col>
      <xdr:colOff>0</xdr:colOff>
      <xdr:row>152</xdr:row>
      <xdr:rowOff>0</xdr:rowOff>
    </xdr:from>
    <xdr:ext cx="1228725" cy="581025"/>
    <xdr:pic>
      <xdr:nvPicPr>
        <xdr:cNvPr id="254" name="Imagen 2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3422</xdr:col>
      <xdr:colOff>0</xdr:colOff>
      <xdr:row>152</xdr:row>
      <xdr:rowOff>0</xdr:rowOff>
    </xdr:from>
    <xdr:ext cx="1228725" cy="581025"/>
    <xdr:pic>
      <xdr:nvPicPr>
        <xdr:cNvPr id="255" name="Imagen 2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3438</xdr:col>
      <xdr:colOff>0</xdr:colOff>
      <xdr:row>152</xdr:row>
      <xdr:rowOff>0</xdr:rowOff>
    </xdr:from>
    <xdr:ext cx="1228725" cy="581025"/>
    <xdr:pic>
      <xdr:nvPicPr>
        <xdr:cNvPr id="256" name="Imagen 2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3454</xdr:col>
      <xdr:colOff>0</xdr:colOff>
      <xdr:row>152</xdr:row>
      <xdr:rowOff>0</xdr:rowOff>
    </xdr:from>
    <xdr:ext cx="1228725" cy="581025"/>
    <xdr:pic>
      <xdr:nvPicPr>
        <xdr:cNvPr id="257" name="Imagen 2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3470</xdr:col>
      <xdr:colOff>0</xdr:colOff>
      <xdr:row>152</xdr:row>
      <xdr:rowOff>0</xdr:rowOff>
    </xdr:from>
    <xdr:ext cx="1228725" cy="581025"/>
    <xdr:pic>
      <xdr:nvPicPr>
        <xdr:cNvPr id="258" name="Imagen 2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3486</xdr:col>
      <xdr:colOff>0</xdr:colOff>
      <xdr:row>152</xdr:row>
      <xdr:rowOff>0</xdr:rowOff>
    </xdr:from>
    <xdr:ext cx="1228725" cy="581025"/>
    <xdr:pic>
      <xdr:nvPicPr>
        <xdr:cNvPr id="259" name="Imagen 2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3502</xdr:col>
      <xdr:colOff>0</xdr:colOff>
      <xdr:row>152</xdr:row>
      <xdr:rowOff>0</xdr:rowOff>
    </xdr:from>
    <xdr:ext cx="1228725" cy="581025"/>
    <xdr:pic>
      <xdr:nvPicPr>
        <xdr:cNvPr id="260" name="Imagen 2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3518</xdr:col>
      <xdr:colOff>0</xdr:colOff>
      <xdr:row>152</xdr:row>
      <xdr:rowOff>0</xdr:rowOff>
    </xdr:from>
    <xdr:ext cx="1228725" cy="581025"/>
    <xdr:pic>
      <xdr:nvPicPr>
        <xdr:cNvPr id="261" name="Imagen 2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3534</xdr:col>
      <xdr:colOff>0</xdr:colOff>
      <xdr:row>152</xdr:row>
      <xdr:rowOff>0</xdr:rowOff>
    </xdr:from>
    <xdr:ext cx="1228725" cy="581025"/>
    <xdr:pic>
      <xdr:nvPicPr>
        <xdr:cNvPr id="262" name="Imagen 2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3550</xdr:col>
      <xdr:colOff>0</xdr:colOff>
      <xdr:row>152</xdr:row>
      <xdr:rowOff>0</xdr:rowOff>
    </xdr:from>
    <xdr:ext cx="1228725" cy="581025"/>
    <xdr:pic>
      <xdr:nvPicPr>
        <xdr:cNvPr id="263" name="Imagen 2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3566</xdr:col>
      <xdr:colOff>0</xdr:colOff>
      <xdr:row>152</xdr:row>
      <xdr:rowOff>0</xdr:rowOff>
    </xdr:from>
    <xdr:ext cx="1228725" cy="581025"/>
    <xdr:pic>
      <xdr:nvPicPr>
        <xdr:cNvPr id="264" name="Imagen 2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3582</xdr:col>
      <xdr:colOff>0</xdr:colOff>
      <xdr:row>152</xdr:row>
      <xdr:rowOff>0</xdr:rowOff>
    </xdr:from>
    <xdr:ext cx="1228725" cy="581025"/>
    <xdr:pic>
      <xdr:nvPicPr>
        <xdr:cNvPr id="265" name="Imagen 2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3598</xdr:col>
      <xdr:colOff>0</xdr:colOff>
      <xdr:row>152</xdr:row>
      <xdr:rowOff>0</xdr:rowOff>
    </xdr:from>
    <xdr:ext cx="1228725" cy="581025"/>
    <xdr:pic>
      <xdr:nvPicPr>
        <xdr:cNvPr id="266" name="Imagen 2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3614</xdr:col>
      <xdr:colOff>0</xdr:colOff>
      <xdr:row>152</xdr:row>
      <xdr:rowOff>0</xdr:rowOff>
    </xdr:from>
    <xdr:ext cx="1228725" cy="581025"/>
    <xdr:pic>
      <xdr:nvPicPr>
        <xdr:cNvPr id="267" name="Imagen 2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3630</xdr:col>
      <xdr:colOff>0</xdr:colOff>
      <xdr:row>152</xdr:row>
      <xdr:rowOff>0</xdr:rowOff>
    </xdr:from>
    <xdr:ext cx="1228725" cy="581025"/>
    <xdr:pic>
      <xdr:nvPicPr>
        <xdr:cNvPr id="268" name="Imagen 2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3646</xdr:col>
      <xdr:colOff>0</xdr:colOff>
      <xdr:row>152</xdr:row>
      <xdr:rowOff>0</xdr:rowOff>
    </xdr:from>
    <xdr:ext cx="1228725" cy="581025"/>
    <xdr:pic>
      <xdr:nvPicPr>
        <xdr:cNvPr id="269" name="Imagen 2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3662</xdr:col>
      <xdr:colOff>0</xdr:colOff>
      <xdr:row>152</xdr:row>
      <xdr:rowOff>0</xdr:rowOff>
    </xdr:from>
    <xdr:ext cx="1228725" cy="581025"/>
    <xdr:pic>
      <xdr:nvPicPr>
        <xdr:cNvPr id="270" name="Imagen 2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3678</xdr:col>
      <xdr:colOff>0</xdr:colOff>
      <xdr:row>152</xdr:row>
      <xdr:rowOff>0</xdr:rowOff>
    </xdr:from>
    <xdr:ext cx="1228725" cy="581025"/>
    <xdr:pic>
      <xdr:nvPicPr>
        <xdr:cNvPr id="271" name="Imagen 2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3694</xdr:col>
      <xdr:colOff>0</xdr:colOff>
      <xdr:row>152</xdr:row>
      <xdr:rowOff>0</xdr:rowOff>
    </xdr:from>
    <xdr:ext cx="1228725" cy="581025"/>
    <xdr:pic>
      <xdr:nvPicPr>
        <xdr:cNvPr id="272" name="Imagen 2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3710</xdr:col>
      <xdr:colOff>0</xdr:colOff>
      <xdr:row>152</xdr:row>
      <xdr:rowOff>0</xdr:rowOff>
    </xdr:from>
    <xdr:ext cx="1228725" cy="581025"/>
    <xdr:pic>
      <xdr:nvPicPr>
        <xdr:cNvPr id="273" name="Imagen 2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3726</xdr:col>
      <xdr:colOff>0</xdr:colOff>
      <xdr:row>152</xdr:row>
      <xdr:rowOff>0</xdr:rowOff>
    </xdr:from>
    <xdr:ext cx="1228725" cy="581025"/>
    <xdr:pic>
      <xdr:nvPicPr>
        <xdr:cNvPr id="274" name="Imagen 2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3742</xdr:col>
      <xdr:colOff>0</xdr:colOff>
      <xdr:row>152</xdr:row>
      <xdr:rowOff>0</xdr:rowOff>
    </xdr:from>
    <xdr:ext cx="1228725" cy="581025"/>
    <xdr:pic>
      <xdr:nvPicPr>
        <xdr:cNvPr id="275" name="Imagen 2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3758</xdr:col>
      <xdr:colOff>0</xdr:colOff>
      <xdr:row>152</xdr:row>
      <xdr:rowOff>0</xdr:rowOff>
    </xdr:from>
    <xdr:ext cx="1228725" cy="581025"/>
    <xdr:pic>
      <xdr:nvPicPr>
        <xdr:cNvPr id="276" name="Imagen 2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3774</xdr:col>
      <xdr:colOff>0</xdr:colOff>
      <xdr:row>152</xdr:row>
      <xdr:rowOff>0</xdr:rowOff>
    </xdr:from>
    <xdr:ext cx="1228725" cy="581025"/>
    <xdr:pic>
      <xdr:nvPicPr>
        <xdr:cNvPr id="277" name="Imagen 2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3790</xdr:col>
      <xdr:colOff>0</xdr:colOff>
      <xdr:row>152</xdr:row>
      <xdr:rowOff>0</xdr:rowOff>
    </xdr:from>
    <xdr:ext cx="1228725" cy="581025"/>
    <xdr:pic>
      <xdr:nvPicPr>
        <xdr:cNvPr id="278" name="Imagen 2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3806</xdr:col>
      <xdr:colOff>0</xdr:colOff>
      <xdr:row>152</xdr:row>
      <xdr:rowOff>0</xdr:rowOff>
    </xdr:from>
    <xdr:ext cx="1228725" cy="581025"/>
    <xdr:pic>
      <xdr:nvPicPr>
        <xdr:cNvPr id="279" name="Imagen 2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3822</xdr:col>
      <xdr:colOff>0</xdr:colOff>
      <xdr:row>152</xdr:row>
      <xdr:rowOff>0</xdr:rowOff>
    </xdr:from>
    <xdr:ext cx="1228725" cy="581025"/>
    <xdr:pic>
      <xdr:nvPicPr>
        <xdr:cNvPr id="280" name="Imagen 2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3838</xdr:col>
      <xdr:colOff>0</xdr:colOff>
      <xdr:row>152</xdr:row>
      <xdr:rowOff>0</xdr:rowOff>
    </xdr:from>
    <xdr:ext cx="1228725" cy="581025"/>
    <xdr:pic>
      <xdr:nvPicPr>
        <xdr:cNvPr id="281" name="Imagen 2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3854</xdr:col>
      <xdr:colOff>0</xdr:colOff>
      <xdr:row>152</xdr:row>
      <xdr:rowOff>0</xdr:rowOff>
    </xdr:from>
    <xdr:ext cx="1228725" cy="581025"/>
    <xdr:pic>
      <xdr:nvPicPr>
        <xdr:cNvPr id="282" name="Imagen 2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3870</xdr:col>
      <xdr:colOff>0</xdr:colOff>
      <xdr:row>152</xdr:row>
      <xdr:rowOff>0</xdr:rowOff>
    </xdr:from>
    <xdr:ext cx="1228725" cy="581025"/>
    <xdr:pic>
      <xdr:nvPicPr>
        <xdr:cNvPr id="283" name="Imagen 2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3886</xdr:col>
      <xdr:colOff>0</xdr:colOff>
      <xdr:row>152</xdr:row>
      <xdr:rowOff>0</xdr:rowOff>
    </xdr:from>
    <xdr:ext cx="1228725" cy="581025"/>
    <xdr:pic>
      <xdr:nvPicPr>
        <xdr:cNvPr id="284" name="Imagen 2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3902</xdr:col>
      <xdr:colOff>0</xdr:colOff>
      <xdr:row>152</xdr:row>
      <xdr:rowOff>0</xdr:rowOff>
    </xdr:from>
    <xdr:ext cx="1228725" cy="581025"/>
    <xdr:pic>
      <xdr:nvPicPr>
        <xdr:cNvPr id="285" name="Imagen 2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3918</xdr:col>
      <xdr:colOff>0</xdr:colOff>
      <xdr:row>152</xdr:row>
      <xdr:rowOff>0</xdr:rowOff>
    </xdr:from>
    <xdr:ext cx="1228725" cy="581025"/>
    <xdr:pic>
      <xdr:nvPicPr>
        <xdr:cNvPr id="286" name="Imagen 2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3934</xdr:col>
      <xdr:colOff>0</xdr:colOff>
      <xdr:row>152</xdr:row>
      <xdr:rowOff>0</xdr:rowOff>
    </xdr:from>
    <xdr:ext cx="1228725" cy="581025"/>
    <xdr:pic>
      <xdr:nvPicPr>
        <xdr:cNvPr id="287" name="Imagen 2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3950</xdr:col>
      <xdr:colOff>0</xdr:colOff>
      <xdr:row>152</xdr:row>
      <xdr:rowOff>0</xdr:rowOff>
    </xdr:from>
    <xdr:ext cx="1228725" cy="581025"/>
    <xdr:pic>
      <xdr:nvPicPr>
        <xdr:cNvPr id="288" name="Imagen 2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3966</xdr:col>
      <xdr:colOff>0</xdr:colOff>
      <xdr:row>152</xdr:row>
      <xdr:rowOff>0</xdr:rowOff>
    </xdr:from>
    <xdr:ext cx="1228725" cy="581025"/>
    <xdr:pic>
      <xdr:nvPicPr>
        <xdr:cNvPr id="289" name="Imagen 2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3982</xdr:col>
      <xdr:colOff>0</xdr:colOff>
      <xdr:row>152</xdr:row>
      <xdr:rowOff>0</xdr:rowOff>
    </xdr:from>
    <xdr:ext cx="1228725" cy="581025"/>
    <xdr:pic>
      <xdr:nvPicPr>
        <xdr:cNvPr id="290" name="Imagen 2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3998</xdr:col>
      <xdr:colOff>0</xdr:colOff>
      <xdr:row>152</xdr:row>
      <xdr:rowOff>0</xdr:rowOff>
    </xdr:from>
    <xdr:ext cx="1228725" cy="581025"/>
    <xdr:pic>
      <xdr:nvPicPr>
        <xdr:cNvPr id="291" name="Imagen 2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4014</xdr:col>
      <xdr:colOff>0</xdr:colOff>
      <xdr:row>152</xdr:row>
      <xdr:rowOff>0</xdr:rowOff>
    </xdr:from>
    <xdr:ext cx="1228725" cy="581025"/>
    <xdr:pic>
      <xdr:nvPicPr>
        <xdr:cNvPr id="292" name="Imagen 2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4030</xdr:col>
      <xdr:colOff>0</xdr:colOff>
      <xdr:row>152</xdr:row>
      <xdr:rowOff>0</xdr:rowOff>
    </xdr:from>
    <xdr:ext cx="1228725" cy="581025"/>
    <xdr:pic>
      <xdr:nvPicPr>
        <xdr:cNvPr id="293" name="Imagen 2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4046</xdr:col>
      <xdr:colOff>0</xdr:colOff>
      <xdr:row>152</xdr:row>
      <xdr:rowOff>0</xdr:rowOff>
    </xdr:from>
    <xdr:ext cx="1228725" cy="581025"/>
    <xdr:pic>
      <xdr:nvPicPr>
        <xdr:cNvPr id="294" name="Imagen 2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4062</xdr:col>
      <xdr:colOff>0</xdr:colOff>
      <xdr:row>152</xdr:row>
      <xdr:rowOff>0</xdr:rowOff>
    </xdr:from>
    <xdr:ext cx="1228725" cy="581025"/>
    <xdr:pic>
      <xdr:nvPicPr>
        <xdr:cNvPr id="295" name="Imagen 2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4078</xdr:col>
      <xdr:colOff>0</xdr:colOff>
      <xdr:row>152</xdr:row>
      <xdr:rowOff>0</xdr:rowOff>
    </xdr:from>
    <xdr:ext cx="1228725" cy="581025"/>
    <xdr:pic>
      <xdr:nvPicPr>
        <xdr:cNvPr id="296" name="Imagen 2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4094</xdr:col>
      <xdr:colOff>0</xdr:colOff>
      <xdr:row>152</xdr:row>
      <xdr:rowOff>0</xdr:rowOff>
    </xdr:from>
    <xdr:ext cx="1228725" cy="581025"/>
    <xdr:pic>
      <xdr:nvPicPr>
        <xdr:cNvPr id="297" name="Imagen 2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4110</xdr:col>
      <xdr:colOff>0</xdr:colOff>
      <xdr:row>152</xdr:row>
      <xdr:rowOff>0</xdr:rowOff>
    </xdr:from>
    <xdr:ext cx="1228725" cy="581025"/>
    <xdr:pic>
      <xdr:nvPicPr>
        <xdr:cNvPr id="298" name="Imagen 2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4126</xdr:col>
      <xdr:colOff>0</xdr:colOff>
      <xdr:row>152</xdr:row>
      <xdr:rowOff>0</xdr:rowOff>
    </xdr:from>
    <xdr:ext cx="1228725" cy="581025"/>
    <xdr:pic>
      <xdr:nvPicPr>
        <xdr:cNvPr id="299" name="Imagen 2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4142</xdr:col>
      <xdr:colOff>0</xdr:colOff>
      <xdr:row>152</xdr:row>
      <xdr:rowOff>0</xdr:rowOff>
    </xdr:from>
    <xdr:ext cx="1228725" cy="581025"/>
    <xdr:pic>
      <xdr:nvPicPr>
        <xdr:cNvPr id="300" name="Imagen 2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4158</xdr:col>
      <xdr:colOff>0</xdr:colOff>
      <xdr:row>152</xdr:row>
      <xdr:rowOff>0</xdr:rowOff>
    </xdr:from>
    <xdr:ext cx="1228725" cy="581025"/>
    <xdr:pic>
      <xdr:nvPicPr>
        <xdr:cNvPr id="301" name="Imagen 3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4174</xdr:col>
      <xdr:colOff>0</xdr:colOff>
      <xdr:row>152</xdr:row>
      <xdr:rowOff>0</xdr:rowOff>
    </xdr:from>
    <xdr:ext cx="1228725" cy="581025"/>
    <xdr:pic>
      <xdr:nvPicPr>
        <xdr:cNvPr id="302" name="Imagen 3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4190</xdr:col>
      <xdr:colOff>0</xdr:colOff>
      <xdr:row>152</xdr:row>
      <xdr:rowOff>0</xdr:rowOff>
    </xdr:from>
    <xdr:ext cx="1228725" cy="581025"/>
    <xdr:pic>
      <xdr:nvPicPr>
        <xdr:cNvPr id="303" name="Imagen 3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4206</xdr:col>
      <xdr:colOff>0</xdr:colOff>
      <xdr:row>152</xdr:row>
      <xdr:rowOff>0</xdr:rowOff>
    </xdr:from>
    <xdr:ext cx="1228725" cy="581025"/>
    <xdr:pic>
      <xdr:nvPicPr>
        <xdr:cNvPr id="304" name="Imagen 3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4222</xdr:col>
      <xdr:colOff>0</xdr:colOff>
      <xdr:row>152</xdr:row>
      <xdr:rowOff>0</xdr:rowOff>
    </xdr:from>
    <xdr:ext cx="1228725" cy="581025"/>
    <xdr:pic>
      <xdr:nvPicPr>
        <xdr:cNvPr id="305" name="Imagen 3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4238</xdr:col>
      <xdr:colOff>0</xdr:colOff>
      <xdr:row>152</xdr:row>
      <xdr:rowOff>0</xdr:rowOff>
    </xdr:from>
    <xdr:ext cx="1228725" cy="581025"/>
    <xdr:pic>
      <xdr:nvPicPr>
        <xdr:cNvPr id="306" name="Imagen 3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4254</xdr:col>
      <xdr:colOff>0</xdr:colOff>
      <xdr:row>152</xdr:row>
      <xdr:rowOff>0</xdr:rowOff>
    </xdr:from>
    <xdr:ext cx="1228725" cy="581025"/>
    <xdr:pic>
      <xdr:nvPicPr>
        <xdr:cNvPr id="307" name="Imagen 3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4270</xdr:col>
      <xdr:colOff>0</xdr:colOff>
      <xdr:row>152</xdr:row>
      <xdr:rowOff>0</xdr:rowOff>
    </xdr:from>
    <xdr:ext cx="1228725" cy="581025"/>
    <xdr:pic>
      <xdr:nvPicPr>
        <xdr:cNvPr id="308" name="Imagen 3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4286</xdr:col>
      <xdr:colOff>0</xdr:colOff>
      <xdr:row>152</xdr:row>
      <xdr:rowOff>0</xdr:rowOff>
    </xdr:from>
    <xdr:ext cx="1228725" cy="581025"/>
    <xdr:pic>
      <xdr:nvPicPr>
        <xdr:cNvPr id="309" name="Imagen 3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4302</xdr:col>
      <xdr:colOff>0</xdr:colOff>
      <xdr:row>152</xdr:row>
      <xdr:rowOff>0</xdr:rowOff>
    </xdr:from>
    <xdr:ext cx="1228725" cy="581025"/>
    <xdr:pic>
      <xdr:nvPicPr>
        <xdr:cNvPr id="310" name="Imagen 3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4318</xdr:col>
      <xdr:colOff>0</xdr:colOff>
      <xdr:row>152</xdr:row>
      <xdr:rowOff>0</xdr:rowOff>
    </xdr:from>
    <xdr:ext cx="1228725" cy="581025"/>
    <xdr:pic>
      <xdr:nvPicPr>
        <xdr:cNvPr id="311" name="Imagen 3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4334</xdr:col>
      <xdr:colOff>0</xdr:colOff>
      <xdr:row>152</xdr:row>
      <xdr:rowOff>0</xdr:rowOff>
    </xdr:from>
    <xdr:ext cx="1228725" cy="581025"/>
    <xdr:pic>
      <xdr:nvPicPr>
        <xdr:cNvPr id="312" name="Imagen 3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4350</xdr:col>
      <xdr:colOff>0</xdr:colOff>
      <xdr:row>152</xdr:row>
      <xdr:rowOff>0</xdr:rowOff>
    </xdr:from>
    <xdr:ext cx="1228725" cy="581025"/>
    <xdr:pic>
      <xdr:nvPicPr>
        <xdr:cNvPr id="313" name="Imagen 3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4366</xdr:col>
      <xdr:colOff>0</xdr:colOff>
      <xdr:row>152</xdr:row>
      <xdr:rowOff>0</xdr:rowOff>
    </xdr:from>
    <xdr:ext cx="1228725" cy="581025"/>
    <xdr:pic>
      <xdr:nvPicPr>
        <xdr:cNvPr id="314" name="Imagen 3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4382</xdr:col>
      <xdr:colOff>0</xdr:colOff>
      <xdr:row>152</xdr:row>
      <xdr:rowOff>0</xdr:rowOff>
    </xdr:from>
    <xdr:ext cx="1228725" cy="581025"/>
    <xdr:pic>
      <xdr:nvPicPr>
        <xdr:cNvPr id="315" name="Imagen 3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4398</xdr:col>
      <xdr:colOff>0</xdr:colOff>
      <xdr:row>152</xdr:row>
      <xdr:rowOff>0</xdr:rowOff>
    </xdr:from>
    <xdr:ext cx="1228725" cy="581025"/>
    <xdr:pic>
      <xdr:nvPicPr>
        <xdr:cNvPr id="316" name="Imagen 3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4414</xdr:col>
      <xdr:colOff>0</xdr:colOff>
      <xdr:row>152</xdr:row>
      <xdr:rowOff>0</xdr:rowOff>
    </xdr:from>
    <xdr:ext cx="1228725" cy="581025"/>
    <xdr:pic>
      <xdr:nvPicPr>
        <xdr:cNvPr id="317" name="Imagen 3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4430</xdr:col>
      <xdr:colOff>0</xdr:colOff>
      <xdr:row>152</xdr:row>
      <xdr:rowOff>0</xdr:rowOff>
    </xdr:from>
    <xdr:ext cx="1228725" cy="581025"/>
    <xdr:pic>
      <xdr:nvPicPr>
        <xdr:cNvPr id="318" name="Imagen 3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4446</xdr:col>
      <xdr:colOff>0</xdr:colOff>
      <xdr:row>152</xdr:row>
      <xdr:rowOff>0</xdr:rowOff>
    </xdr:from>
    <xdr:ext cx="1228725" cy="581025"/>
    <xdr:pic>
      <xdr:nvPicPr>
        <xdr:cNvPr id="319" name="Imagen 3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4462</xdr:col>
      <xdr:colOff>0</xdr:colOff>
      <xdr:row>152</xdr:row>
      <xdr:rowOff>0</xdr:rowOff>
    </xdr:from>
    <xdr:ext cx="1228725" cy="581025"/>
    <xdr:pic>
      <xdr:nvPicPr>
        <xdr:cNvPr id="320" name="Imagen 3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4478</xdr:col>
      <xdr:colOff>0</xdr:colOff>
      <xdr:row>152</xdr:row>
      <xdr:rowOff>0</xdr:rowOff>
    </xdr:from>
    <xdr:ext cx="1228725" cy="581025"/>
    <xdr:pic>
      <xdr:nvPicPr>
        <xdr:cNvPr id="321" name="Imagen 3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4494</xdr:col>
      <xdr:colOff>0</xdr:colOff>
      <xdr:row>152</xdr:row>
      <xdr:rowOff>0</xdr:rowOff>
    </xdr:from>
    <xdr:ext cx="1228725" cy="581025"/>
    <xdr:pic>
      <xdr:nvPicPr>
        <xdr:cNvPr id="322" name="Imagen 3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4510</xdr:col>
      <xdr:colOff>0</xdr:colOff>
      <xdr:row>152</xdr:row>
      <xdr:rowOff>0</xdr:rowOff>
    </xdr:from>
    <xdr:ext cx="1228725" cy="581025"/>
    <xdr:pic>
      <xdr:nvPicPr>
        <xdr:cNvPr id="323" name="Imagen 3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4526</xdr:col>
      <xdr:colOff>0</xdr:colOff>
      <xdr:row>152</xdr:row>
      <xdr:rowOff>0</xdr:rowOff>
    </xdr:from>
    <xdr:ext cx="1228725" cy="581025"/>
    <xdr:pic>
      <xdr:nvPicPr>
        <xdr:cNvPr id="324" name="Imagen 3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4542</xdr:col>
      <xdr:colOff>0</xdr:colOff>
      <xdr:row>152</xdr:row>
      <xdr:rowOff>0</xdr:rowOff>
    </xdr:from>
    <xdr:ext cx="1228725" cy="581025"/>
    <xdr:pic>
      <xdr:nvPicPr>
        <xdr:cNvPr id="325" name="Imagen 3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4558</xdr:col>
      <xdr:colOff>0</xdr:colOff>
      <xdr:row>152</xdr:row>
      <xdr:rowOff>0</xdr:rowOff>
    </xdr:from>
    <xdr:ext cx="1228725" cy="581025"/>
    <xdr:pic>
      <xdr:nvPicPr>
        <xdr:cNvPr id="326" name="Imagen 3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4574</xdr:col>
      <xdr:colOff>0</xdr:colOff>
      <xdr:row>152</xdr:row>
      <xdr:rowOff>0</xdr:rowOff>
    </xdr:from>
    <xdr:ext cx="1228725" cy="581025"/>
    <xdr:pic>
      <xdr:nvPicPr>
        <xdr:cNvPr id="327" name="Imagen 3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4590</xdr:col>
      <xdr:colOff>0</xdr:colOff>
      <xdr:row>152</xdr:row>
      <xdr:rowOff>0</xdr:rowOff>
    </xdr:from>
    <xdr:ext cx="1228725" cy="581025"/>
    <xdr:pic>
      <xdr:nvPicPr>
        <xdr:cNvPr id="328" name="Imagen 3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4606</xdr:col>
      <xdr:colOff>0</xdr:colOff>
      <xdr:row>152</xdr:row>
      <xdr:rowOff>0</xdr:rowOff>
    </xdr:from>
    <xdr:ext cx="1228725" cy="581025"/>
    <xdr:pic>
      <xdr:nvPicPr>
        <xdr:cNvPr id="329" name="Imagen 3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4622</xdr:col>
      <xdr:colOff>0</xdr:colOff>
      <xdr:row>152</xdr:row>
      <xdr:rowOff>0</xdr:rowOff>
    </xdr:from>
    <xdr:ext cx="1228725" cy="581025"/>
    <xdr:pic>
      <xdr:nvPicPr>
        <xdr:cNvPr id="330" name="Imagen 3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4638</xdr:col>
      <xdr:colOff>0</xdr:colOff>
      <xdr:row>152</xdr:row>
      <xdr:rowOff>0</xdr:rowOff>
    </xdr:from>
    <xdr:ext cx="1228725" cy="581025"/>
    <xdr:pic>
      <xdr:nvPicPr>
        <xdr:cNvPr id="331" name="Imagen 3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4654</xdr:col>
      <xdr:colOff>0</xdr:colOff>
      <xdr:row>152</xdr:row>
      <xdr:rowOff>0</xdr:rowOff>
    </xdr:from>
    <xdr:ext cx="1228725" cy="581025"/>
    <xdr:pic>
      <xdr:nvPicPr>
        <xdr:cNvPr id="332" name="Imagen 3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4670</xdr:col>
      <xdr:colOff>0</xdr:colOff>
      <xdr:row>152</xdr:row>
      <xdr:rowOff>0</xdr:rowOff>
    </xdr:from>
    <xdr:ext cx="1228725" cy="581025"/>
    <xdr:pic>
      <xdr:nvPicPr>
        <xdr:cNvPr id="333" name="Imagen 3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4686</xdr:col>
      <xdr:colOff>0</xdr:colOff>
      <xdr:row>152</xdr:row>
      <xdr:rowOff>0</xdr:rowOff>
    </xdr:from>
    <xdr:ext cx="1228725" cy="581025"/>
    <xdr:pic>
      <xdr:nvPicPr>
        <xdr:cNvPr id="334" name="Imagen 3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4702</xdr:col>
      <xdr:colOff>0</xdr:colOff>
      <xdr:row>152</xdr:row>
      <xdr:rowOff>0</xdr:rowOff>
    </xdr:from>
    <xdr:ext cx="1228725" cy="581025"/>
    <xdr:pic>
      <xdr:nvPicPr>
        <xdr:cNvPr id="335" name="Imagen 3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4718</xdr:col>
      <xdr:colOff>0</xdr:colOff>
      <xdr:row>152</xdr:row>
      <xdr:rowOff>0</xdr:rowOff>
    </xdr:from>
    <xdr:ext cx="1228725" cy="581025"/>
    <xdr:pic>
      <xdr:nvPicPr>
        <xdr:cNvPr id="336" name="Imagen 3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4734</xdr:col>
      <xdr:colOff>0</xdr:colOff>
      <xdr:row>152</xdr:row>
      <xdr:rowOff>0</xdr:rowOff>
    </xdr:from>
    <xdr:ext cx="1228725" cy="581025"/>
    <xdr:pic>
      <xdr:nvPicPr>
        <xdr:cNvPr id="337" name="Imagen 3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4750</xdr:col>
      <xdr:colOff>0</xdr:colOff>
      <xdr:row>152</xdr:row>
      <xdr:rowOff>0</xdr:rowOff>
    </xdr:from>
    <xdr:ext cx="1228725" cy="581025"/>
    <xdr:pic>
      <xdr:nvPicPr>
        <xdr:cNvPr id="338" name="Imagen 3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4766</xdr:col>
      <xdr:colOff>0</xdr:colOff>
      <xdr:row>152</xdr:row>
      <xdr:rowOff>0</xdr:rowOff>
    </xdr:from>
    <xdr:ext cx="1228725" cy="581025"/>
    <xdr:pic>
      <xdr:nvPicPr>
        <xdr:cNvPr id="339" name="Imagen 3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4782</xdr:col>
      <xdr:colOff>0</xdr:colOff>
      <xdr:row>152</xdr:row>
      <xdr:rowOff>0</xdr:rowOff>
    </xdr:from>
    <xdr:ext cx="1228725" cy="581025"/>
    <xdr:pic>
      <xdr:nvPicPr>
        <xdr:cNvPr id="340" name="Imagen 3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4798</xdr:col>
      <xdr:colOff>0</xdr:colOff>
      <xdr:row>152</xdr:row>
      <xdr:rowOff>0</xdr:rowOff>
    </xdr:from>
    <xdr:ext cx="1228725" cy="581025"/>
    <xdr:pic>
      <xdr:nvPicPr>
        <xdr:cNvPr id="341" name="Imagen 3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4814</xdr:col>
      <xdr:colOff>0</xdr:colOff>
      <xdr:row>152</xdr:row>
      <xdr:rowOff>0</xdr:rowOff>
    </xdr:from>
    <xdr:ext cx="1228725" cy="581025"/>
    <xdr:pic>
      <xdr:nvPicPr>
        <xdr:cNvPr id="342" name="Imagen 3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4830</xdr:col>
      <xdr:colOff>0</xdr:colOff>
      <xdr:row>152</xdr:row>
      <xdr:rowOff>0</xdr:rowOff>
    </xdr:from>
    <xdr:ext cx="1228725" cy="581025"/>
    <xdr:pic>
      <xdr:nvPicPr>
        <xdr:cNvPr id="343" name="Imagen 3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4846</xdr:col>
      <xdr:colOff>0</xdr:colOff>
      <xdr:row>152</xdr:row>
      <xdr:rowOff>0</xdr:rowOff>
    </xdr:from>
    <xdr:ext cx="1228725" cy="581025"/>
    <xdr:pic>
      <xdr:nvPicPr>
        <xdr:cNvPr id="344" name="Imagen 3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4862</xdr:col>
      <xdr:colOff>0</xdr:colOff>
      <xdr:row>152</xdr:row>
      <xdr:rowOff>0</xdr:rowOff>
    </xdr:from>
    <xdr:ext cx="1228725" cy="581025"/>
    <xdr:pic>
      <xdr:nvPicPr>
        <xdr:cNvPr id="345" name="Imagen 3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4878</xdr:col>
      <xdr:colOff>0</xdr:colOff>
      <xdr:row>152</xdr:row>
      <xdr:rowOff>0</xdr:rowOff>
    </xdr:from>
    <xdr:ext cx="1228725" cy="581025"/>
    <xdr:pic>
      <xdr:nvPicPr>
        <xdr:cNvPr id="346" name="Imagen 3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4894</xdr:col>
      <xdr:colOff>0</xdr:colOff>
      <xdr:row>152</xdr:row>
      <xdr:rowOff>0</xdr:rowOff>
    </xdr:from>
    <xdr:ext cx="1228725" cy="581025"/>
    <xdr:pic>
      <xdr:nvPicPr>
        <xdr:cNvPr id="347" name="Imagen 3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4910</xdr:col>
      <xdr:colOff>0</xdr:colOff>
      <xdr:row>152</xdr:row>
      <xdr:rowOff>0</xdr:rowOff>
    </xdr:from>
    <xdr:ext cx="1228725" cy="581025"/>
    <xdr:pic>
      <xdr:nvPicPr>
        <xdr:cNvPr id="348" name="Imagen 3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4926</xdr:col>
      <xdr:colOff>0</xdr:colOff>
      <xdr:row>152</xdr:row>
      <xdr:rowOff>0</xdr:rowOff>
    </xdr:from>
    <xdr:ext cx="1228725" cy="581025"/>
    <xdr:pic>
      <xdr:nvPicPr>
        <xdr:cNvPr id="349" name="Imagen 3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4942</xdr:col>
      <xdr:colOff>0</xdr:colOff>
      <xdr:row>152</xdr:row>
      <xdr:rowOff>0</xdr:rowOff>
    </xdr:from>
    <xdr:ext cx="1228725" cy="581025"/>
    <xdr:pic>
      <xdr:nvPicPr>
        <xdr:cNvPr id="350" name="Imagen 3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4958</xdr:col>
      <xdr:colOff>0</xdr:colOff>
      <xdr:row>152</xdr:row>
      <xdr:rowOff>0</xdr:rowOff>
    </xdr:from>
    <xdr:ext cx="1228725" cy="581025"/>
    <xdr:pic>
      <xdr:nvPicPr>
        <xdr:cNvPr id="351" name="Imagen 3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4974</xdr:col>
      <xdr:colOff>0</xdr:colOff>
      <xdr:row>152</xdr:row>
      <xdr:rowOff>0</xdr:rowOff>
    </xdr:from>
    <xdr:ext cx="1228725" cy="581025"/>
    <xdr:pic>
      <xdr:nvPicPr>
        <xdr:cNvPr id="352" name="Imagen 3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4990</xdr:col>
      <xdr:colOff>0</xdr:colOff>
      <xdr:row>152</xdr:row>
      <xdr:rowOff>0</xdr:rowOff>
    </xdr:from>
    <xdr:ext cx="1228725" cy="581025"/>
    <xdr:pic>
      <xdr:nvPicPr>
        <xdr:cNvPr id="353" name="Imagen 3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5006</xdr:col>
      <xdr:colOff>0</xdr:colOff>
      <xdr:row>152</xdr:row>
      <xdr:rowOff>0</xdr:rowOff>
    </xdr:from>
    <xdr:ext cx="1228725" cy="581025"/>
    <xdr:pic>
      <xdr:nvPicPr>
        <xdr:cNvPr id="354" name="Imagen 3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5022</xdr:col>
      <xdr:colOff>0</xdr:colOff>
      <xdr:row>152</xdr:row>
      <xdr:rowOff>0</xdr:rowOff>
    </xdr:from>
    <xdr:ext cx="1228725" cy="581025"/>
    <xdr:pic>
      <xdr:nvPicPr>
        <xdr:cNvPr id="355" name="Imagen 3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5038</xdr:col>
      <xdr:colOff>0</xdr:colOff>
      <xdr:row>152</xdr:row>
      <xdr:rowOff>0</xdr:rowOff>
    </xdr:from>
    <xdr:ext cx="1228725" cy="581025"/>
    <xdr:pic>
      <xdr:nvPicPr>
        <xdr:cNvPr id="356" name="Imagen 3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5054</xdr:col>
      <xdr:colOff>0</xdr:colOff>
      <xdr:row>152</xdr:row>
      <xdr:rowOff>0</xdr:rowOff>
    </xdr:from>
    <xdr:ext cx="1228725" cy="581025"/>
    <xdr:pic>
      <xdr:nvPicPr>
        <xdr:cNvPr id="357" name="Imagen 3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5070</xdr:col>
      <xdr:colOff>0</xdr:colOff>
      <xdr:row>152</xdr:row>
      <xdr:rowOff>0</xdr:rowOff>
    </xdr:from>
    <xdr:ext cx="1228725" cy="581025"/>
    <xdr:pic>
      <xdr:nvPicPr>
        <xdr:cNvPr id="358" name="Imagen 3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5086</xdr:col>
      <xdr:colOff>0</xdr:colOff>
      <xdr:row>152</xdr:row>
      <xdr:rowOff>0</xdr:rowOff>
    </xdr:from>
    <xdr:ext cx="1228725" cy="581025"/>
    <xdr:pic>
      <xdr:nvPicPr>
        <xdr:cNvPr id="359" name="Imagen 3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5102</xdr:col>
      <xdr:colOff>0</xdr:colOff>
      <xdr:row>152</xdr:row>
      <xdr:rowOff>0</xdr:rowOff>
    </xdr:from>
    <xdr:ext cx="1228725" cy="581025"/>
    <xdr:pic>
      <xdr:nvPicPr>
        <xdr:cNvPr id="360" name="Imagen 3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5118</xdr:col>
      <xdr:colOff>0</xdr:colOff>
      <xdr:row>152</xdr:row>
      <xdr:rowOff>0</xdr:rowOff>
    </xdr:from>
    <xdr:ext cx="1228725" cy="581025"/>
    <xdr:pic>
      <xdr:nvPicPr>
        <xdr:cNvPr id="361" name="Imagen 3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5134</xdr:col>
      <xdr:colOff>0</xdr:colOff>
      <xdr:row>152</xdr:row>
      <xdr:rowOff>0</xdr:rowOff>
    </xdr:from>
    <xdr:ext cx="1228725" cy="581025"/>
    <xdr:pic>
      <xdr:nvPicPr>
        <xdr:cNvPr id="362" name="Imagen 3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5150</xdr:col>
      <xdr:colOff>0</xdr:colOff>
      <xdr:row>152</xdr:row>
      <xdr:rowOff>0</xdr:rowOff>
    </xdr:from>
    <xdr:ext cx="1228725" cy="581025"/>
    <xdr:pic>
      <xdr:nvPicPr>
        <xdr:cNvPr id="363" name="Imagen 3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5166</xdr:col>
      <xdr:colOff>0</xdr:colOff>
      <xdr:row>152</xdr:row>
      <xdr:rowOff>0</xdr:rowOff>
    </xdr:from>
    <xdr:ext cx="1228725" cy="581025"/>
    <xdr:pic>
      <xdr:nvPicPr>
        <xdr:cNvPr id="364" name="Imagen 3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5182</xdr:col>
      <xdr:colOff>0</xdr:colOff>
      <xdr:row>152</xdr:row>
      <xdr:rowOff>0</xdr:rowOff>
    </xdr:from>
    <xdr:ext cx="1228725" cy="581025"/>
    <xdr:pic>
      <xdr:nvPicPr>
        <xdr:cNvPr id="365" name="Imagen 3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5198</xdr:col>
      <xdr:colOff>0</xdr:colOff>
      <xdr:row>152</xdr:row>
      <xdr:rowOff>0</xdr:rowOff>
    </xdr:from>
    <xdr:ext cx="1228725" cy="581025"/>
    <xdr:pic>
      <xdr:nvPicPr>
        <xdr:cNvPr id="366" name="Imagen 3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5214</xdr:col>
      <xdr:colOff>0</xdr:colOff>
      <xdr:row>152</xdr:row>
      <xdr:rowOff>0</xdr:rowOff>
    </xdr:from>
    <xdr:ext cx="1228725" cy="581025"/>
    <xdr:pic>
      <xdr:nvPicPr>
        <xdr:cNvPr id="367" name="Imagen 3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5230</xdr:col>
      <xdr:colOff>0</xdr:colOff>
      <xdr:row>152</xdr:row>
      <xdr:rowOff>0</xdr:rowOff>
    </xdr:from>
    <xdr:ext cx="1228725" cy="581025"/>
    <xdr:pic>
      <xdr:nvPicPr>
        <xdr:cNvPr id="368" name="Imagen 3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5246</xdr:col>
      <xdr:colOff>0</xdr:colOff>
      <xdr:row>152</xdr:row>
      <xdr:rowOff>0</xdr:rowOff>
    </xdr:from>
    <xdr:ext cx="1228725" cy="581025"/>
    <xdr:pic>
      <xdr:nvPicPr>
        <xdr:cNvPr id="369" name="Imagen 3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5262</xdr:col>
      <xdr:colOff>0</xdr:colOff>
      <xdr:row>152</xdr:row>
      <xdr:rowOff>0</xdr:rowOff>
    </xdr:from>
    <xdr:ext cx="1228725" cy="581025"/>
    <xdr:pic>
      <xdr:nvPicPr>
        <xdr:cNvPr id="370" name="Imagen 3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5278</xdr:col>
      <xdr:colOff>0</xdr:colOff>
      <xdr:row>152</xdr:row>
      <xdr:rowOff>0</xdr:rowOff>
    </xdr:from>
    <xdr:ext cx="1228725" cy="581025"/>
    <xdr:pic>
      <xdr:nvPicPr>
        <xdr:cNvPr id="371" name="Imagen 3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5294</xdr:col>
      <xdr:colOff>0</xdr:colOff>
      <xdr:row>152</xdr:row>
      <xdr:rowOff>0</xdr:rowOff>
    </xdr:from>
    <xdr:ext cx="1228725" cy="581025"/>
    <xdr:pic>
      <xdr:nvPicPr>
        <xdr:cNvPr id="372" name="Imagen 3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5310</xdr:col>
      <xdr:colOff>0</xdr:colOff>
      <xdr:row>152</xdr:row>
      <xdr:rowOff>0</xdr:rowOff>
    </xdr:from>
    <xdr:ext cx="1228725" cy="581025"/>
    <xdr:pic>
      <xdr:nvPicPr>
        <xdr:cNvPr id="373" name="Imagen 3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5326</xdr:col>
      <xdr:colOff>0</xdr:colOff>
      <xdr:row>152</xdr:row>
      <xdr:rowOff>0</xdr:rowOff>
    </xdr:from>
    <xdr:ext cx="1228725" cy="581025"/>
    <xdr:pic>
      <xdr:nvPicPr>
        <xdr:cNvPr id="374" name="Imagen 3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5342</xdr:col>
      <xdr:colOff>0</xdr:colOff>
      <xdr:row>152</xdr:row>
      <xdr:rowOff>0</xdr:rowOff>
    </xdr:from>
    <xdr:ext cx="1228725" cy="581025"/>
    <xdr:pic>
      <xdr:nvPicPr>
        <xdr:cNvPr id="375" name="Imagen 3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5358</xdr:col>
      <xdr:colOff>0</xdr:colOff>
      <xdr:row>152</xdr:row>
      <xdr:rowOff>0</xdr:rowOff>
    </xdr:from>
    <xdr:ext cx="1228725" cy="581025"/>
    <xdr:pic>
      <xdr:nvPicPr>
        <xdr:cNvPr id="376" name="Imagen 3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5374</xdr:col>
      <xdr:colOff>0</xdr:colOff>
      <xdr:row>152</xdr:row>
      <xdr:rowOff>0</xdr:rowOff>
    </xdr:from>
    <xdr:ext cx="1228725" cy="581025"/>
    <xdr:pic>
      <xdr:nvPicPr>
        <xdr:cNvPr id="377" name="Imagen 3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5390</xdr:col>
      <xdr:colOff>0</xdr:colOff>
      <xdr:row>152</xdr:row>
      <xdr:rowOff>0</xdr:rowOff>
    </xdr:from>
    <xdr:ext cx="1228725" cy="581025"/>
    <xdr:pic>
      <xdr:nvPicPr>
        <xdr:cNvPr id="378" name="Imagen 3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5406</xdr:col>
      <xdr:colOff>0</xdr:colOff>
      <xdr:row>152</xdr:row>
      <xdr:rowOff>0</xdr:rowOff>
    </xdr:from>
    <xdr:ext cx="1228725" cy="581025"/>
    <xdr:pic>
      <xdr:nvPicPr>
        <xdr:cNvPr id="379" name="Imagen 3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5422</xdr:col>
      <xdr:colOff>0</xdr:colOff>
      <xdr:row>152</xdr:row>
      <xdr:rowOff>0</xdr:rowOff>
    </xdr:from>
    <xdr:ext cx="1228725" cy="581025"/>
    <xdr:pic>
      <xdr:nvPicPr>
        <xdr:cNvPr id="380" name="Imagen 3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5438</xdr:col>
      <xdr:colOff>0</xdr:colOff>
      <xdr:row>152</xdr:row>
      <xdr:rowOff>0</xdr:rowOff>
    </xdr:from>
    <xdr:ext cx="1228725" cy="581025"/>
    <xdr:pic>
      <xdr:nvPicPr>
        <xdr:cNvPr id="381" name="Imagen 3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5454</xdr:col>
      <xdr:colOff>0</xdr:colOff>
      <xdr:row>152</xdr:row>
      <xdr:rowOff>0</xdr:rowOff>
    </xdr:from>
    <xdr:ext cx="1228725" cy="581025"/>
    <xdr:pic>
      <xdr:nvPicPr>
        <xdr:cNvPr id="382" name="Imagen 3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5470</xdr:col>
      <xdr:colOff>0</xdr:colOff>
      <xdr:row>152</xdr:row>
      <xdr:rowOff>0</xdr:rowOff>
    </xdr:from>
    <xdr:ext cx="1228725" cy="581025"/>
    <xdr:pic>
      <xdr:nvPicPr>
        <xdr:cNvPr id="383" name="Imagen 3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5486</xdr:col>
      <xdr:colOff>0</xdr:colOff>
      <xdr:row>152</xdr:row>
      <xdr:rowOff>0</xdr:rowOff>
    </xdr:from>
    <xdr:ext cx="1228725" cy="581025"/>
    <xdr:pic>
      <xdr:nvPicPr>
        <xdr:cNvPr id="384" name="Imagen 3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5502</xdr:col>
      <xdr:colOff>0</xdr:colOff>
      <xdr:row>152</xdr:row>
      <xdr:rowOff>0</xdr:rowOff>
    </xdr:from>
    <xdr:ext cx="1228725" cy="581025"/>
    <xdr:pic>
      <xdr:nvPicPr>
        <xdr:cNvPr id="385" name="Imagen 3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5518</xdr:col>
      <xdr:colOff>0</xdr:colOff>
      <xdr:row>152</xdr:row>
      <xdr:rowOff>0</xdr:rowOff>
    </xdr:from>
    <xdr:ext cx="1228725" cy="581025"/>
    <xdr:pic>
      <xdr:nvPicPr>
        <xdr:cNvPr id="386" name="Imagen 3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5534</xdr:col>
      <xdr:colOff>0</xdr:colOff>
      <xdr:row>152</xdr:row>
      <xdr:rowOff>0</xdr:rowOff>
    </xdr:from>
    <xdr:ext cx="1228725" cy="581025"/>
    <xdr:pic>
      <xdr:nvPicPr>
        <xdr:cNvPr id="387" name="Imagen 3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5550</xdr:col>
      <xdr:colOff>0</xdr:colOff>
      <xdr:row>152</xdr:row>
      <xdr:rowOff>0</xdr:rowOff>
    </xdr:from>
    <xdr:ext cx="1228725" cy="581025"/>
    <xdr:pic>
      <xdr:nvPicPr>
        <xdr:cNvPr id="388" name="Imagen 3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5566</xdr:col>
      <xdr:colOff>0</xdr:colOff>
      <xdr:row>152</xdr:row>
      <xdr:rowOff>0</xdr:rowOff>
    </xdr:from>
    <xdr:ext cx="1228725" cy="581025"/>
    <xdr:pic>
      <xdr:nvPicPr>
        <xdr:cNvPr id="389" name="Imagen 3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5582</xdr:col>
      <xdr:colOff>0</xdr:colOff>
      <xdr:row>152</xdr:row>
      <xdr:rowOff>0</xdr:rowOff>
    </xdr:from>
    <xdr:ext cx="1228725" cy="581025"/>
    <xdr:pic>
      <xdr:nvPicPr>
        <xdr:cNvPr id="390" name="Imagen 3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5598</xdr:col>
      <xdr:colOff>0</xdr:colOff>
      <xdr:row>152</xdr:row>
      <xdr:rowOff>0</xdr:rowOff>
    </xdr:from>
    <xdr:ext cx="1228725" cy="581025"/>
    <xdr:pic>
      <xdr:nvPicPr>
        <xdr:cNvPr id="391" name="Imagen 3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5614</xdr:col>
      <xdr:colOff>0</xdr:colOff>
      <xdr:row>152</xdr:row>
      <xdr:rowOff>0</xdr:rowOff>
    </xdr:from>
    <xdr:ext cx="1228725" cy="581025"/>
    <xdr:pic>
      <xdr:nvPicPr>
        <xdr:cNvPr id="392" name="Imagen 3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5630</xdr:col>
      <xdr:colOff>0</xdr:colOff>
      <xdr:row>152</xdr:row>
      <xdr:rowOff>0</xdr:rowOff>
    </xdr:from>
    <xdr:ext cx="1228725" cy="581025"/>
    <xdr:pic>
      <xdr:nvPicPr>
        <xdr:cNvPr id="393" name="Imagen 3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5646</xdr:col>
      <xdr:colOff>0</xdr:colOff>
      <xdr:row>152</xdr:row>
      <xdr:rowOff>0</xdr:rowOff>
    </xdr:from>
    <xdr:ext cx="1228725" cy="581025"/>
    <xdr:pic>
      <xdr:nvPicPr>
        <xdr:cNvPr id="394" name="Imagen 3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5662</xdr:col>
      <xdr:colOff>0</xdr:colOff>
      <xdr:row>152</xdr:row>
      <xdr:rowOff>0</xdr:rowOff>
    </xdr:from>
    <xdr:ext cx="1228725" cy="581025"/>
    <xdr:pic>
      <xdr:nvPicPr>
        <xdr:cNvPr id="395" name="Imagen 3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5678</xdr:col>
      <xdr:colOff>0</xdr:colOff>
      <xdr:row>152</xdr:row>
      <xdr:rowOff>0</xdr:rowOff>
    </xdr:from>
    <xdr:ext cx="1228725" cy="581025"/>
    <xdr:pic>
      <xdr:nvPicPr>
        <xdr:cNvPr id="396" name="Imagen 3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5694</xdr:col>
      <xdr:colOff>0</xdr:colOff>
      <xdr:row>152</xdr:row>
      <xdr:rowOff>0</xdr:rowOff>
    </xdr:from>
    <xdr:ext cx="1228725" cy="581025"/>
    <xdr:pic>
      <xdr:nvPicPr>
        <xdr:cNvPr id="397" name="Imagen 3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5710</xdr:col>
      <xdr:colOff>0</xdr:colOff>
      <xdr:row>152</xdr:row>
      <xdr:rowOff>0</xdr:rowOff>
    </xdr:from>
    <xdr:ext cx="1228725" cy="581025"/>
    <xdr:pic>
      <xdr:nvPicPr>
        <xdr:cNvPr id="398" name="Imagen 3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5726</xdr:col>
      <xdr:colOff>0</xdr:colOff>
      <xdr:row>152</xdr:row>
      <xdr:rowOff>0</xdr:rowOff>
    </xdr:from>
    <xdr:ext cx="1228725" cy="581025"/>
    <xdr:pic>
      <xdr:nvPicPr>
        <xdr:cNvPr id="399" name="Imagen 3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5742</xdr:col>
      <xdr:colOff>0</xdr:colOff>
      <xdr:row>152</xdr:row>
      <xdr:rowOff>0</xdr:rowOff>
    </xdr:from>
    <xdr:ext cx="1228725" cy="581025"/>
    <xdr:pic>
      <xdr:nvPicPr>
        <xdr:cNvPr id="400" name="Imagen 3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5758</xdr:col>
      <xdr:colOff>0</xdr:colOff>
      <xdr:row>152</xdr:row>
      <xdr:rowOff>0</xdr:rowOff>
    </xdr:from>
    <xdr:ext cx="1228725" cy="581025"/>
    <xdr:pic>
      <xdr:nvPicPr>
        <xdr:cNvPr id="401" name="Imagen 4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5774</xdr:col>
      <xdr:colOff>0</xdr:colOff>
      <xdr:row>152</xdr:row>
      <xdr:rowOff>0</xdr:rowOff>
    </xdr:from>
    <xdr:ext cx="1228725" cy="581025"/>
    <xdr:pic>
      <xdr:nvPicPr>
        <xdr:cNvPr id="402" name="Imagen 4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5790</xdr:col>
      <xdr:colOff>0</xdr:colOff>
      <xdr:row>152</xdr:row>
      <xdr:rowOff>0</xdr:rowOff>
    </xdr:from>
    <xdr:ext cx="1228725" cy="581025"/>
    <xdr:pic>
      <xdr:nvPicPr>
        <xdr:cNvPr id="403" name="Imagen 4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5806</xdr:col>
      <xdr:colOff>0</xdr:colOff>
      <xdr:row>152</xdr:row>
      <xdr:rowOff>0</xdr:rowOff>
    </xdr:from>
    <xdr:ext cx="1228725" cy="581025"/>
    <xdr:pic>
      <xdr:nvPicPr>
        <xdr:cNvPr id="404" name="Imagen 4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5822</xdr:col>
      <xdr:colOff>0</xdr:colOff>
      <xdr:row>152</xdr:row>
      <xdr:rowOff>0</xdr:rowOff>
    </xdr:from>
    <xdr:ext cx="1228725" cy="581025"/>
    <xdr:pic>
      <xdr:nvPicPr>
        <xdr:cNvPr id="405" name="Imagen 4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5838</xdr:col>
      <xdr:colOff>0</xdr:colOff>
      <xdr:row>152</xdr:row>
      <xdr:rowOff>0</xdr:rowOff>
    </xdr:from>
    <xdr:ext cx="1228725" cy="581025"/>
    <xdr:pic>
      <xdr:nvPicPr>
        <xdr:cNvPr id="406" name="Imagen 4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5854</xdr:col>
      <xdr:colOff>0</xdr:colOff>
      <xdr:row>152</xdr:row>
      <xdr:rowOff>0</xdr:rowOff>
    </xdr:from>
    <xdr:ext cx="1228725" cy="581025"/>
    <xdr:pic>
      <xdr:nvPicPr>
        <xdr:cNvPr id="407" name="Imagen 4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5870</xdr:col>
      <xdr:colOff>0</xdr:colOff>
      <xdr:row>152</xdr:row>
      <xdr:rowOff>0</xdr:rowOff>
    </xdr:from>
    <xdr:ext cx="1228725" cy="581025"/>
    <xdr:pic>
      <xdr:nvPicPr>
        <xdr:cNvPr id="408" name="Imagen 4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5886</xdr:col>
      <xdr:colOff>0</xdr:colOff>
      <xdr:row>152</xdr:row>
      <xdr:rowOff>0</xdr:rowOff>
    </xdr:from>
    <xdr:ext cx="1228725" cy="581025"/>
    <xdr:pic>
      <xdr:nvPicPr>
        <xdr:cNvPr id="409" name="Imagen 4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5902</xdr:col>
      <xdr:colOff>0</xdr:colOff>
      <xdr:row>152</xdr:row>
      <xdr:rowOff>0</xdr:rowOff>
    </xdr:from>
    <xdr:ext cx="1228725" cy="581025"/>
    <xdr:pic>
      <xdr:nvPicPr>
        <xdr:cNvPr id="410" name="Imagen 4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5918</xdr:col>
      <xdr:colOff>0</xdr:colOff>
      <xdr:row>152</xdr:row>
      <xdr:rowOff>0</xdr:rowOff>
    </xdr:from>
    <xdr:ext cx="1228725" cy="581025"/>
    <xdr:pic>
      <xdr:nvPicPr>
        <xdr:cNvPr id="411" name="Imagen 4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5934</xdr:col>
      <xdr:colOff>0</xdr:colOff>
      <xdr:row>152</xdr:row>
      <xdr:rowOff>0</xdr:rowOff>
    </xdr:from>
    <xdr:ext cx="1228725" cy="581025"/>
    <xdr:pic>
      <xdr:nvPicPr>
        <xdr:cNvPr id="412" name="Imagen 4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5950</xdr:col>
      <xdr:colOff>0</xdr:colOff>
      <xdr:row>152</xdr:row>
      <xdr:rowOff>0</xdr:rowOff>
    </xdr:from>
    <xdr:ext cx="1228725" cy="581025"/>
    <xdr:pic>
      <xdr:nvPicPr>
        <xdr:cNvPr id="413" name="Imagen 4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5966</xdr:col>
      <xdr:colOff>0</xdr:colOff>
      <xdr:row>152</xdr:row>
      <xdr:rowOff>0</xdr:rowOff>
    </xdr:from>
    <xdr:ext cx="1228725" cy="581025"/>
    <xdr:pic>
      <xdr:nvPicPr>
        <xdr:cNvPr id="414" name="Imagen 4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5982</xdr:col>
      <xdr:colOff>0</xdr:colOff>
      <xdr:row>152</xdr:row>
      <xdr:rowOff>0</xdr:rowOff>
    </xdr:from>
    <xdr:ext cx="1228725" cy="581025"/>
    <xdr:pic>
      <xdr:nvPicPr>
        <xdr:cNvPr id="415" name="Imagen 4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5998</xdr:col>
      <xdr:colOff>0</xdr:colOff>
      <xdr:row>152</xdr:row>
      <xdr:rowOff>0</xdr:rowOff>
    </xdr:from>
    <xdr:ext cx="1228725" cy="581025"/>
    <xdr:pic>
      <xdr:nvPicPr>
        <xdr:cNvPr id="416" name="Imagen 4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6014</xdr:col>
      <xdr:colOff>0</xdr:colOff>
      <xdr:row>152</xdr:row>
      <xdr:rowOff>0</xdr:rowOff>
    </xdr:from>
    <xdr:ext cx="1228725" cy="581025"/>
    <xdr:pic>
      <xdr:nvPicPr>
        <xdr:cNvPr id="417" name="Imagen 4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6030</xdr:col>
      <xdr:colOff>0</xdr:colOff>
      <xdr:row>152</xdr:row>
      <xdr:rowOff>0</xdr:rowOff>
    </xdr:from>
    <xdr:ext cx="1228725" cy="581025"/>
    <xdr:pic>
      <xdr:nvPicPr>
        <xdr:cNvPr id="418" name="Imagen 4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6046</xdr:col>
      <xdr:colOff>0</xdr:colOff>
      <xdr:row>152</xdr:row>
      <xdr:rowOff>0</xdr:rowOff>
    </xdr:from>
    <xdr:ext cx="1228725" cy="581025"/>
    <xdr:pic>
      <xdr:nvPicPr>
        <xdr:cNvPr id="419" name="Imagen 4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6062</xdr:col>
      <xdr:colOff>0</xdr:colOff>
      <xdr:row>152</xdr:row>
      <xdr:rowOff>0</xdr:rowOff>
    </xdr:from>
    <xdr:ext cx="1228725" cy="581025"/>
    <xdr:pic>
      <xdr:nvPicPr>
        <xdr:cNvPr id="420" name="Imagen 4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6078</xdr:col>
      <xdr:colOff>0</xdr:colOff>
      <xdr:row>152</xdr:row>
      <xdr:rowOff>0</xdr:rowOff>
    </xdr:from>
    <xdr:ext cx="1228725" cy="581025"/>
    <xdr:pic>
      <xdr:nvPicPr>
        <xdr:cNvPr id="421" name="Imagen 4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6094</xdr:col>
      <xdr:colOff>0</xdr:colOff>
      <xdr:row>152</xdr:row>
      <xdr:rowOff>0</xdr:rowOff>
    </xdr:from>
    <xdr:ext cx="1228725" cy="581025"/>
    <xdr:pic>
      <xdr:nvPicPr>
        <xdr:cNvPr id="422" name="Imagen 4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6110</xdr:col>
      <xdr:colOff>0</xdr:colOff>
      <xdr:row>152</xdr:row>
      <xdr:rowOff>0</xdr:rowOff>
    </xdr:from>
    <xdr:ext cx="1228725" cy="581025"/>
    <xdr:pic>
      <xdr:nvPicPr>
        <xdr:cNvPr id="423" name="Imagen 4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6126</xdr:col>
      <xdr:colOff>0</xdr:colOff>
      <xdr:row>152</xdr:row>
      <xdr:rowOff>0</xdr:rowOff>
    </xdr:from>
    <xdr:ext cx="1228725" cy="581025"/>
    <xdr:pic>
      <xdr:nvPicPr>
        <xdr:cNvPr id="424" name="Imagen 4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6142</xdr:col>
      <xdr:colOff>0</xdr:colOff>
      <xdr:row>152</xdr:row>
      <xdr:rowOff>0</xdr:rowOff>
    </xdr:from>
    <xdr:ext cx="1228725" cy="581025"/>
    <xdr:pic>
      <xdr:nvPicPr>
        <xdr:cNvPr id="425" name="Imagen 4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6158</xdr:col>
      <xdr:colOff>0</xdr:colOff>
      <xdr:row>152</xdr:row>
      <xdr:rowOff>0</xdr:rowOff>
    </xdr:from>
    <xdr:ext cx="1228725" cy="581025"/>
    <xdr:pic>
      <xdr:nvPicPr>
        <xdr:cNvPr id="426" name="Imagen 4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6174</xdr:col>
      <xdr:colOff>0</xdr:colOff>
      <xdr:row>152</xdr:row>
      <xdr:rowOff>0</xdr:rowOff>
    </xdr:from>
    <xdr:ext cx="1228725" cy="581025"/>
    <xdr:pic>
      <xdr:nvPicPr>
        <xdr:cNvPr id="427" name="Imagen 4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6190</xdr:col>
      <xdr:colOff>0</xdr:colOff>
      <xdr:row>152</xdr:row>
      <xdr:rowOff>0</xdr:rowOff>
    </xdr:from>
    <xdr:ext cx="1228725" cy="581025"/>
    <xdr:pic>
      <xdr:nvPicPr>
        <xdr:cNvPr id="428" name="Imagen 4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6206</xdr:col>
      <xdr:colOff>0</xdr:colOff>
      <xdr:row>152</xdr:row>
      <xdr:rowOff>0</xdr:rowOff>
    </xdr:from>
    <xdr:ext cx="1228725" cy="581025"/>
    <xdr:pic>
      <xdr:nvPicPr>
        <xdr:cNvPr id="429" name="Imagen 4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6222</xdr:col>
      <xdr:colOff>0</xdr:colOff>
      <xdr:row>152</xdr:row>
      <xdr:rowOff>0</xdr:rowOff>
    </xdr:from>
    <xdr:ext cx="1228725" cy="581025"/>
    <xdr:pic>
      <xdr:nvPicPr>
        <xdr:cNvPr id="430" name="Imagen 4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6238</xdr:col>
      <xdr:colOff>0</xdr:colOff>
      <xdr:row>152</xdr:row>
      <xdr:rowOff>0</xdr:rowOff>
    </xdr:from>
    <xdr:ext cx="1228725" cy="581025"/>
    <xdr:pic>
      <xdr:nvPicPr>
        <xdr:cNvPr id="431" name="Imagen 4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6254</xdr:col>
      <xdr:colOff>0</xdr:colOff>
      <xdr:row>152</xdr:row>
      <xdr:rowOff>0</xdr:rowOff>
    </xdr:from>
    <xdr:ext cx="1228725" cy="581025"/>
    <xdr:pic>
      <xdr:nvPicPr>
        <xdr:cNvPr id="432" name="Imagen 4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6270</xdr:col>
      <xdr:colOff>0</xdr:colOff>
      <xdr:row>152</xdr:row>
      <xdr:rowOff>0</xdr:rowOff>
    </xdr:from>
    <xdr:ext cx="1228725" cy="581025"/>
    <xdr:pic>
      <xdr:nvPicPr>
        <xdr:cNvPr id="433" name="Imagen 4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6286</xdr:col>
      <xdr:colOff>0</xdr:colOff>
      <xdr:row>152</xdr:row>
      <xdr:rowOff>0</xdr:rowOff>
    </xdr:from>
    <xdr:ext cx="1228725" cy="581025"/>
    <xdr:pic>
      <xdr:nvPicPr>
        <xdr:cNvPr id="434" name="Imagen 4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6302</xdr:col>
      <xdr:colOff>0</xdr:colOff>
      <xdr:row>152</xdr:row>
      <xdr:rowOff>0</xdr:rowOff>
    </xdr:from>
    <xdr:ext cx="1228725" cy="581025"/>
    <xdr:pic>
      <xdr:nvPicPr>
        <xdr:cNvPr id="435" name="Imagen 4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6318</xdr:col>
      <xdr:colOff>0</xdr:colOff>
      <xdr:row>152</xdr:row>
      <xdr:rowOff>0</xdr:rowOff>
    </xdr:from>
    <xdr:ext cx="1228725" cy="581025"/>
    <xdr:pic>
      <xdr:nvPicPr>
        <xdr:cNvPr id="436" name="Imagen 4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6334</xdr:col>
      <xdr:colOff>0</xdr:colOff>
      <xdr:row>152</xdr:row>
      <xdr:rowOff>0</xdr:rowOff>
    </xdr:from>
    <xdr:ext cx="1228725" cy="581025"/>
    <xdr:pic>
      <xdr:nvPicPr>
        <xdr:cNvPr id="437" name="Imagen 4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6350</xdr:col>
      <xdr:colOff>0</xdr:colOff>
      <xdr:row>152</xdr:row>
      <xdr:rowOff>0</xdr:rowOff>
    </xdr:from>
    <xdr:ext cx="1228725" cy="581025"/>
    <xdr:pic>
      <xdr:nvPicPr>
        <xdr:cNvPr id="438" name="Imagen 4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6366</xdr:col>
      <xdr:colOff>0</xdr:colOff>
      <xdr:row>152</xdr:row>
      <xdr:rowOff>0</xdr:rowOff>
    </xdr:from>
    <xdr:ext cx="1228725" cy="581025"/>
    <xdr:pic>
      <xdr:nvPicPr>
        <xdr:cNvPr id="439" name="Imagen 4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6382</xdr:col>
      <xdr:colOff>0</xdr:colOff>
      <xdr:row>152</xdr:row>
      <xdr:rowOff>0</xdr:rowOff>
    </xdr:from>
    <xdr:ext cx="1228725" cy="581025"/>
    <xdr:pic>
      <xdr:nvPicPr>
        <xdr:cNvPr id="440" name="Imagen 4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6398</xdr:col>
      <xdr:colOff>0</xdr:colOff>
      <xdr:row>152</xdr:row>
      <xdr:rowOff>0</xdr:rowOff>
    </xdr:from>
    <xdr:ext cx="1228725" cy="581025"/>
    <xdr:pic>
      <xdr:nvPicPr>
        <xdr:cNvPr id="441" name="Imagen 4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6414</xdr:col>
      <xdr:colOff>0</xdr:colOff>
      <xdr:row>152</xdr:row>
      <xdr:rowOff>0</xdr:rowOff>
    </xdr:from>
    <xdr:ext cx="1228725" cy="581025"/>
    <xdr:pic>
      <xdr:nvPicPr>
        <xdr:cNvPr id="442" name="Imagen 4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6430</xdr:col>
      <xdr:colOff>0</xdr:colOff>
      <xdr:row>152</xdr:row>
      <xdr:rowOff>0</xdr:rowOff>
    </xdr:from>
    <xdr:ext cx="1228725" cy="581025"/>
    <xdr:pic>
      <xdr:nvPicPr>
        <xdr:cNvPr id="443" name="Imagen 4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6446</xdr:col>
      <xdr:colOff>0</xdr:colOff>
      <xdr:row>152</xdr:row>
      <xdr:rowOff>0</xdr:rowOff>
    </xdr:from>
    <xdr:ext cx="1228725" cy="581025"/>
    <xdr:pic>
      <xdr:nvPicPr>
        <xdr:cNvPr id="444" name="Imagen 4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6462</xdr:col>
      <xdr:colOff>0</xdr:colOff>
      <xdr:row>152</xdr:row>
      <xdr:rowOff>0</xdr:rowOff>
    </xdr:from>
    <xdr:ext cx="1228725" cy="581025"/>
    <xdr:pic>
      <xdr:nvPicPr>
        <xdr:cNvPr id="445" name="Imagen 4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6478</xdr:col>
      <xdr:colOff>0</xdr:colOff>
      <xdr:row>152</xdr:row>
      <xdr:rowOff>0</xdr:rowOff>
    </xdr:from>
    <xdr:ext cx="1228725" cy="581025"/>
    <xdr:pic>
      <xdr:nvPicPr>
        <xdr:cNvPr id="446" name="Imagen 4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6494</xdr:col>
      <xdr:colOff>0</xdr:colOff>
      <xdr:row>152</xdr:row>
      <xdr:rowOff>0</xdr:rowOff>
    </xdr:from>
    <xdr:ext cx="1228725" cy="581025"/>
    <xdr:pic>
      <xdr:nvPicPr>
        <xdr:cNvPr id="447" name="Imagen 4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6510</xdr:col>
      <xdr:colOff>0</xdr:colOff>
      <xdr:row>152</xdr:row>
      <xdr:rowOff>0</xdr:rowOff>
    </xdr:from>
    <xdr:ext cx="1228725" cy="581025"/>
    <xdr:pic>
      <xdr:nvPicPr>
        <xdr:cNvPr id="448" name="Imagen 4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6526</xdr:col>
      <xdr:colOff>0</xdr:colOff>
      <xdr:row>152</xdr:row>
      <xdr:rowOff>0</xdr:rowOff>
    </xdr:from>
    <xdr:ext cx="1228725" cy="581025"/>
    <xdr:pic>
      <xdr:nvPicPr>
        <xdr:cNvPr id="449" name="Imagen 4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6542</xdr:col>
      <xdr:colOff>0</xdr:colOff>
      <xdr:row>152</xdr:row>
      <xdr:rowOff>0</xdr:rowOff>
    </xdr:from>
    <xdr:ext cx="1228725" cy="581025"/>
    <xdr:pic>
      <xdr:nvPicPr>
        <xdr:cNvPr id="450" name="Imagen 4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6558</xdr:col>
      <xdr:colOff>0</xdr:colOff>
      <xdr:row>152</xdr:row>
      <xdr:rowOff>0</xdr:rowOff>
    </xdr:from>
    <xdr:ext cx="1228725" cy="581025"/>
    <xdr:pic>
      <xdr:nvPicPr>
        <xdr:cNvPr id="451" name="Imagen 4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6574</xdr:col>
      <xdr:colOff>0</xdr:colOff>
      <xdr:row>152</xdr:row>
      <xdr:rowOff>0</xdr:rowOff>
    </xdr:from>
    <xdr:ext cx="1228725" cy="581025"/>
    <xdr:pic>
      <xdr:nvPicPr>
        <xdr:cNvPr id="452" name="Imagen 4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6590</xdr:col>
      <xdr:colOff>0</xdr:colOff>
      <xdr:row>152</xdr:row>
      <xdr:rowOff>0</xdr:rowOff>
    </xdr:from>
    <xdr:ext cx="1228725" cy="581025"/>
    <xdr:pic>
      <xdr:nvPicPr>
        <xdr:cNvPr id="453" name="Imagen 4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6606</xdr:col>
      <xdr:colOff>0</xdr:colOff>
      <xdr:row>152</xdr:row>
      <xdr:rowOff>0</xdr:rowOff>
    </xdr:from>
    <xdr:ext cx="1228725" cy="581025"/>
    <xdr:pic>
      <xdr:nvPicPr>
        <xdr:cNvPr id="454" name="Imagen 4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6622</xdr:col>
      <xdr:colOff>0</xdr:colOff>
      <xdr:row>152</xdr:row>
      <xdr:rowOff>0</xdr:rowOff>
    </xdr:from>
    <xdr:ext cx="1228725" cy="581025"/>
    <xdr:pic>
      <xdr:nvPicPr>
        <xdr:cNvPr id="455" name="Imagen 4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6638</xdr:col>
      <xdr:colOff>0</xdr:colOff>
      <xdr:row>152</xdr:row>
      <xdr:rowOff>0</xdr:rowOff>
    </xdr:from>
    <xdr:ext cx="1228725" cy="581025"/>
    <xdr:pic>
      <xdr:nvPicPr>
        <xdr:cNvPr id="456" name="Imagen 4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6654</xdr:col>
      <xdr:colOff>0</xdr:colOff>
      <xdr:row>152</xdr:row>
      <xdr:rowOff>0</xdr:rowOff>
    </xdr:from>
    <xdr:ext cx="1228725" cy="581025"/>
    <xdr:pic>
      <xdr:nvPicPr>
        <xdr:cNvPr id="457" name="Imagen 4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6670</xdr:col>
      <xdr:colOff>0</xdr:colOff>
      <xdr:row>152</xdr:row>
      <xdr:rowOff>0</xdr:rowOff>
    </xdr:from>
    <xdr:ext cx="1228725" cy="581025"/>
    <xdr:pic>
      <xdr:nvPicPr>
        <xdr:cNvPr id="458" name="Imagen 4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6686</xdr:col>
      <xdr:colOff>0</xdr:colOff>
      <xdr:row>152</xdr:row>
      <xdr:rowOff>0</xdr:rowOff>
    </xdr:from>
    <xdr:ext cx="1228725" cy="581025"/>
    <xdr:pic>
      <xdr:nvPicPr>
        <xdr:cNvPr id="459" name="Imagen 4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6702</xdr:col>
      <xdr:colOff>0</xdr:colOff>
      <xdr:row>152</xdr:row>
      <xdr:rowOff>0</xdr:rowOff>
    </xdr:from>
    <xdr:ext cx="1228725" cy="581025"/>
    <xdr:pic>
      <xdr:nvPicPr>
        <xdr:cNvPr id="460" name="Imagen 4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6718</xdr:col>
      <xdr:colOff>0</xdr:colOff>
      <xdr:row>152</xdr:row>
      <xdr:rowOff>0</xdr:rowOff>
    </xdr:from>
    <xdr:ext cx="1228725" cy="581025"/>
    <xdr:pic>
      <xdr:nvPicPr>
        <xdr:cNvPr id="461" name="Imagen 4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6734</xdr:col>
      <xdr:colOff>0</xdr:colOff>
      <xdr:row>152</xdr:row>
      <xdr:rowOff>0</xdr:rowOff>
    </xdr:from>
    <xdr:ext cx="1228725" cy="581025"/>
    <xdr:pic>
      <xdr:nvPicPr>
        <xdr:cNvPr id="462" name="Imagen 4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6750</xdr:col>
      <xdr:colOff>0</xdr:colOff>
      <xdr:row>152</xdr:row>
      <xdr:rowOff>0</xdr:rowOff>
    </xdr:from>
    <xdr:ext cx="1228725" cy="581025"/>
    <xdr:pic>
      <xdr:nvPicPr>
        <xdr:cNvPr id="463" name="Imagen 4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6766</xdr:col>
      <xdr:colOff>0</xdr:colOff>
      <xdr:row>152</xdr:row>
      <xdr:rowOff>0</xdr:rowOff>
    </xdr:from>
    <xdr:ext cx="1228725" cy="581025"/>
    <xdr:pic>
      <xdr:nvPicPr>
        <xdr:cNvPr id="464" name="Imagen 4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6782</xdr:col>
      <xdr:colOff>0</xdr:colOff>
      <xdr:row>152</xdr:row>
      <xdr:rowOff>0</xdr:rowOff>
    </xdr:from>
    <xdr:ext cx="1228725" cy="581025"/>
    <xdr:pic>
      <xdr:nvPicPr>
        <xdr:cNvPr id="465" name="Imagen 4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6798</xdr:col>
      <xdr:colOff>0</xdr:colOff>
      <xdr:row>152</xdr:row>
      <xdr:rowOff>0</xdr:rowOff>
    </xdr:from>
    <xdr:ext cx="1228725" cy="581025"/>
    <xdr:pic>
      <xdr:nvPicPr>
        <xdr:cNvPr id="466" name="Imagen 4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6814</xdr:col>
      <xdr:colOff>0</xdr:colOff>
      <xdr:row>152</xdr:row>
      <xdr:rowOff>0</xdr:rowOff>
    </xdr:from>
    <xdr:ext cx="1228725" cy="581025"/>
    <xdr:pic>
      <xdr:nvPicPr>
        <xdr:cNvPr id="467" name="Imagen 4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6830</xdr:col>
      <xdr:colOff>0</xdr:colOff>
      <xdr:row>152</xdr:row>
      <xdr:rowOff>0</xdr:rowOff>
    </xdr:from>
    <xdr:ext cx="1228725" cy="581025"/>
    <xdr:pic>
      <xdr:nvPicPr>
        <xdr:cNvPr id="468" name="Imagen 4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6846</xdr:col>
      <xdr:colOff>0</xdr:colOff>
      <xdr:row>152</xdr:row>
      <xdr:rowOff>0</xdr:rowOff>
    </xdr:from>
    <xdr:ext cx="1228725" cy="581025"/>
    <xdr:pic>
      <xdr:nvPicPr>
        <xdr:cNvPr id="469" name="Imagen 4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6862</xdr:col>
      <xdr:colOff>0</xdr:colOff>
      <xdr:row>152</xdr:row>
      <xdr:rowOff>0</xdr:rowOff>
    </xdr:from>
    <xdr:ext cx="1228725" cy="581025"/>
    <xdr:pic>
      <xdr:nvPicPr>
        <xdr:cNvPr id="470" name="Imagen 4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6878</xdr:col>
      <xdr:colOff>0</xdr:colOff>
      <xdr:row>152</xdr:row>
      <xdr:rowOff>0</xdr:rowOff>
    </xdr:from>
    <xdr:ext cx="1228725" cy="581025"/>
    <xdr:pic>
      <xdr:nvPicPr>
        <xdr:cNvPr id="471" name="Imagen 4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6894</xdr:col>
      <xdr:colOff>0</xdr:colOff>
      <xdr:row>152</xdr:row>
      <xdr:rowOff>0</xdr:rowOff>
    </xdr:from>
    <xdr:ext cx="1228725" cy="581025"/>
    <xdr:pic>
      <xdr:nvPicPr>
        <xdr:cNvPr id="472" name="Imagen 4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6910</xdr:col>
      <xdr:colOff>0</xdr:colOff>
      <xdr:row>152</xdr:row>
      <xdr:rowOff>0</xdr:rowOff>
    </xdr:from>
    <xdr:ext cx="1228725" cy="581025"/>
    <xdr:pic>
      <xdr:nvPicPr>
        <xdr:cNvPr id="473" name="Imagen 4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6926</xdr:col>
      <xdr:colOff>0</xdr:colOff>
      <xdr:row>152</xdr:row>
      <xdr:rowOff>0</xdr:rowOff>
    </xdr:from>
    <xdr:ext cx="1228725" cy="581025"/>
    <xdr:pic>
      <xdr:nvPicPr>
        <xdr:cNvPr id="474" name="Imagen 4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6942</xdr:col>
      <xdr:colOff>0</xdr:colOff>
      <xdr:row>152</xdr:row>
      <xdr:rowOff>0</xdr:rowOff>
    </xdr:from>
    <xdr:ext cx="1228725" cy="581025"/>
    <xdr:pic>
      <xdr:nvPicPr>
        <xdr:cNvPr id="475" name="Imagen 4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6958</xdr:col>
      <xdr:colOff>0</xdr:colOff>
      <xdr:row>152</xdr:row>
      <xdr:rowOff>0</xdr:rowOff>
    </xdr:from>
    <xdr:ext cx="1228725" cy="581025"/>
    <xdr:pic>
      <xdr:nvPicPr>
        <xdr:cNvPr id="476" name="Imagen 4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6974</xdr:col>
      <xdr:colOff>0</xdr:colOff>
      <xdr:row>152</xdr:row>
      <xdr:rowOff>0</xdr:rowOff>
    </xdr:from>
    <xdr:ext cx="1228725" cy="581025"/>
    <xdr:pic>
      <xdr:nvPicPr>
        <xdr:cNvPr id="477" name="Imagen 4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6990</xdr:col>
      <xdr:colOff>0</xdr:colOff>
      <xdr:row>152</xdr:row>
      <xdr:rowOff>0</xdr:rowOff>
    </xdr:from>
    <xdr:ext cx="1228725" cy="581025"/>
    <xdr:pic>
      <xdr:nvPicPr>
        <xdr:cNvPr id="478" name="Imagen 4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7006</xdr:col>
      <xdr:colOff>0</xdr:colOff>
      <xdr:row>152</xdr:row>
      <xdr:rowOff>0</xdr:rowOff>
    </xdr:from>
    <xdr:ext cx="1228725" cy="581025"/>
    <xdr:pic>
      <xdr:nvPicPr>
        <xdr:cNvPr id="479" name="Imagen 4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7022</xdr:col>
      <xdr:colOff>0</xdr:colOff>
      <xdr:row>152</xdr:row>
      <xdr:rowOff>0</xdr:rowOff>
    </xdr:from>
    <xdr:ext cx="1228725" cy="581025"/>
    <xdr:pic>
      <xdr:nvPicPr>
        <xdr:cNvPr id="480" name="Imagen 4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7038</xdr:col>
      <xdr:colOff>0</xdr:colOff>
      <xdr:row>152</xdr:row>
      <xdr:rowOff>0</xdr:rowOff>
    </xdr:from>
    <xdr:ext cx="1228725" cy="581025"/>
    <xdr:pic>
      <xdr:nvPicPr>
        <xdr:cNvPr id="481" name="Imagen 4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7054</xdr:col>
      <xdr:colOff>0</xdr:colOff>
      <xdr:row>152</xdr:row>
      <xdr:rowOff>0</xdr:rowOff>
    </xdr:from>
    <xdr:ext cx="1228725" cy="581025"/>
    <xdr:pic>
      <xdr:nvPicPr>
        <xdr:cNvPr id="482" name="Imagen 4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7070</xdr:col>
      <xdr:colOff>0</xdr:colOff>
      <xdr:row>152</xdr:row>
      <xdr:rowOff>0</xdr:rowOff>
    </xdr:from>
    <xdr:ext cx="1228725" cy="581025"/>
    <xdr:pic>
      <xdr:nvPicPr>
        <xdr:cNvPr id="483" name="Imagen 4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7086</xdr:col>
      <xdr:colOff>0</xdr:colOff>
      <xdr:row>152</xdr:row>
      <xdr:rowOff>0</xdr:rowOff>
    </xdr:from>
    <xdr:ext cx="1228725" cy="581025"/>
    <xdr:pic>
      <xdr:nvPicPr>
        <xdr:cNvPr id="484" name="Imagen 4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7102</xdr:col>
      <xdr:colOff>0</xdr:colOff>
      <xdr:row>152</xdr:row>
      <xdr:rowOff>0</xdr:rowOff>
    </xdr:from>
    <xdr:ext cx="1228725" cy="581025"/>
    <xdr:pic>
      <xdr:nvPicPr>
        <xdr:cNvPr id="485" name="Imagen 4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7118</xdr:col>
      <xdr:colOff>0</xdr:colOff>
      <xdr:row>152</xdr:row>
      <xdr:rowOff>0</xdr:rowOff>
    </xdr:from>
    <xdr:ext cx="1228725" cy="581025"/>
    <xdr:pic>
      <xdr:nvPicPr>
        <xdr:cNvPr id="486" name="Imagen 4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7134</xdr:col>
      <xdr:colOff>0</xdr:colOff>
      <xdr:row>152</xdr:row>
      <xdr:rowOff>0</xdr:rowOff>
    </xdr:from>
    <xdr:ext cx="1228725" cy="581025"/>
    <xdr:pic>
      <xdr:nvPicPr>
        <xdr:cNvPr id="487" name="Imagen 4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7150</xdr:col>
      <xdr:colOff>0</xdr:colOff>
      <xdr:row>152</xdr:row>
      <xdr:rowOff>0</xdr:rowOff>
    </xdr:from>
    <xdr:ext cx="1228725" cy="581025"/>
    <xdr:pic>
      <xdr:nvPicPr>
        <xdr:cNvPr id="488" name="Imagen 4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7166</xdr:col>
      <xdr:colOff>0</xdr:colOff>
      <xdr:row>152</xdr:row>
      <xdr:rowOff>0</xdr:rowOff>
    </xdr:from>
    <xdr:ext cx="1228725" cy="581025"/>
    <xdr:pic>
      <xdr:nvPicPr>
        <xdr:cNvPr id="489" name="Imagen 4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7182</xdr:col>
      <xdr:colOff>0</xdr:colOff>
      <xdr:row>152</xdr:row>
      <xdr:rowOff>0</xdr:rowOff>
    </xdr:from>
    <xdr:ext cx="1228725" cy="581025"/>
    <xdr:pic>
      <xdr:nvPicPr>
        <xdr:cNvPr id="490" name="Imagen 4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7198</xdr:col>
      <xdr:colOff>0</xdr:colOff>
      <xdr:row>152</xdr:row>
      <xdr:rowOff>0</xdr:rowOff>
    </xdr:from>
    <xdr:ext cx="1228725" cy="581025"/>
    <xdr:pic>
      <xdr:nvPicPr>
        <xdr:cNvPr id="491" name="Imagen 4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7214</xdr:col>
      <xdr:colOff>0</xdr:colOff>
      <xdr:row>152</xdr:row>
      <xdr:rowOff>0</xdr:rowOff>
    </xdr:from>
    <xdr:ext cx="1228725" cy="581025"/>
    <xdr:pic>
      <xdr:nvPicPr>
        <xdr:cNvPr id="492" name="Imagen 4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7230</xdr:col>
      <xdr:colOff>0</xdr:colOff>
      <xdr:row>152</xdr:row>
      <xdr:rowOff>0</xdr:rowOff>
    </xdr:from>
    <xdr:ext cx="1228725" cy="581025"/>
    <xdr:pic>
      <xdr:nvPicPr>
        <xdr:cNvPr id="493" name="Imagen 4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7246</xdr:col>
      <xdr:colOff>0</xdr:colOff>
      <xdr:row>152</xdr:row>
      <xdr:rowOff>0</xdr:rowOff>
    </xdr:from>
    <xdr:ext cx="1228725" cy="581025"/>
    <xdr:pic>
      <xdr:nvPicPr>
        <xdr:cNvPr id="494" name="Imagen 4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7262</xdr:col>
      <xdr:colOff>0</xdr:colOff>
      <xdr:row>152</xdr:row>
      <xdr:rowOff>0</xdr:rowOff>
    </xdr:from>
    <xdr:ext cx="1228725" cy="581025"/>
    <xdr:pic>
      <xdr:nvPicPr>
        <xdr:cNvPr id="495" name="Imagen 4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7278</xdr:col>
      <xdr:colOff>0</xdr:colOff>
      <xdr:row>152</xdr:row>
      <xdr:rowOff>0</xdr:rowOff>
    </xdr:from>
    <xdr:ext cx="1228725" cy="581025"/>
    <xdr:pic>
      <xdr:nvPicPr>
        <xdr:cNvPr id="496" name="Imagen 4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7294</xdr:col>
      <xdr:colOff>0</xdr:colOff>
      <xdr:row>152</xdr:row>
      <xdr:rowOff>0</xdr:rowOff>
    </xdr:from>
    <xdr:ext cx="1228725" cy="581025"/>
    <xdr:pic>
      <xdr:nvPicPr>
        <xdr:cNvPr id="497" name="Imagen 4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7310</xdr:col>
      <xdr:colOff>0</xdr:colOff>
      <xdr:row>152</xdr:row>
      <xdr:rowOff>0</xdr:rowOff>
    </xdr:from>
    <xdr:ext cx="1228725" cy="581025"/>
    <xdr:pic>
      <xdr:nvPicPr>
        <xdr:cNvPr id="498" name="Imagen 4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7326</xdr:col>
      <xdr:colOff>0</xdr:colOff>
      <xdr:row>152</xdr:row>
      <xdr:rowOff>0</xdr:rowOff>
    </xdr:from>
    <xdr:ext cx="1228725" cy="581025"/>
    <xdr:pic>
      <xdr:nvPicPr>
        <xdr:cNvPr id="499" name="Imagen 4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7342</xdr:col>
      <xdr:colOff>0</xdr:colOff>
      <xdr:row>152</xdr:row>
      <xdr:rowOff>0</xdr:rowOff>
    </xdr:from>
    <xdr:ext cx="1228725" cy="581025"/>
    <xdr:pic>
      <xdr:nvPicPr>
        <xdr:cNvPr id="500" name="Imagen 4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7358</xdr:col>
      <xdr:colOff>0</xdr:colOff>
      <xdr:row>152</xdr:row>
      <xdr:rowOff>0</xdr:rowOff>
    </xdr:from>
    <xdr:ext cx="1228725" cy="581025"/>
    <xdr:pic>
      <xdr:nvPicPr>
        <xdr:cNvPr id="501" name="Imagen 5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7374</xdr:col>
      <xdr:colOff>0</xdr:colOff>
      <xdr:row>152</xdr:row>
      <xdr:rowOff>0</xdr:rowOff>
    </xdr:from>
    <xdr:ext cx="1228725" cy="581025"/>
    <xdr:pic>
      <xdr:nvPicPr>
        <xdr:cNvPr id="502" name="Imagen 5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7390</xdr:col>
      <xdr:colOff>0</xdr:colOff>
      <xdr:row>152</xdr:row>
      <xdr:rowOff>0</xdr:rowOff>
    </xdr:from>
    <xdr:ext cx="1228725" cy="581025"/>
    <xdr:pic>
      <xdr:nvPicPr>
        <xdr:cNvPr id="503" name="Imagen 5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7406</xdr:col>
      <xdr:colOff>0</xdr:colOff>
      <xdr:row>152</xdr:row>
      <xdr:rowOff>0</xdr:rowOff>
    </xdr:from>
    <xdr:ext cx="1228725" cy="581025"/>
    <xdr:pic>
      <xdr:nvPicPr>
        <xdr:cNvPr id="504" name="Imagen 5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7422</xdr:col>
      <xdr:colOff>0</xdr:colOff>
      <xdr:row>152</xdr:row>
      <xdr:rowOff>0</xdr:rowOff>
    </xdr:from>
    <xdr:ext cx="1228725" cy="581025"/>
    <xdr:pic>
      <xdr:nvPicPr>
        <xdr:cNvPr id="505" name="Imagen 5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7438</xdr:col>
      <xdr:colOff>0</xdr:colOff>
      <xdr:row>152</xdr:row>
      <xdr:rowOff>0</xdr:rowOff>
    </xdr:from>
    <xdr:ext cx="1228725" cy="581025"/>
    <xdr:pic>
      <xdr:nvPicPr>
        <xdr:cNvPr id="506" name="Imagen 5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7454</xdr:col>
      <xdr:colOff>0</xdr:colOff>
      <xdr:row>152</xdr:row>
      <xdr:rowOff>0</xdr:rowOff>
    </xdr:from>
    <xdr:ext cx="1228725" cy="581025"/>
    <xdr:pic>
      <xdr:nvPicPr>
        <xdr:cNvPr id="507" name="Imagen 5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7470</xdr:col>
      <xdr:colOff>0</xdr:colOff>
      <xdr:row>152</xdr:row>
      <xdr:rowOff>0</xdr:rowOff>
    </xdr:from>
    <xdr:ext cx="1228725" cy="581025"/>
    <xdr:pic>
      <xdr:nvPicPr>
        <xdr:cNvPr id="508" name="Imagen 5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7486</xdr:col>
      <xdr:colOff>0</xdr:colOff>
      <xdr:row>152</xdr:row>
      <xdr:rowOff>0</xdr:rowOff>
    </xdr:from>
    <xdr:ext cx="1228725" cy="581025"/>
    <xdr:pic>
      <xdr:nvPicPr>
        <xdr:cNvPr id="509" name="Imagen 5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7502</xdr:col>
      <xdr:colOff>0</xdr:colOff>
      <xdr:row>152</xdr:row>
      <xdr:rowOff>0</xdr:rowOff>
    </xdr:from>
    <xdr:ext cx="1228725" cy="581025"/>
    <xdr:pic>
      <xdr:nvPicPr>
        <xdr:cNvPr id="510" name="Imagen 5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7518</xdr:col>
      <xdr:colOff>0</xdr:colOff>
      <xdr:row>152</xdr:row>
      <xdr:rowOff>0</xdr:rowOff>
    </xdr:from>
    <xdr:ext cx="1228725" cy="581025"/>
    <xdr:pic>
      <xdr:nvPicPr>
        <xdr:cNvPr id="511" name="Imagen 5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7534</xdr:col>
      <xdr:colOff>0</xdr:colOff>
      <xdr:row>152</xdr:row>
      <xdr:rowOff>0</xdr:rowOff>
    </xdr:from>
    <xdr:ext cx="1228725" cy="581025"/>
    <xdr:pic>
      <xdr:nvPicPr>
        <xdr:cNvPr id="512" name="Imagen 5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7550</xdr:col>
      <xdr:colOff>0</xdr:colOff>
      <xdr:row>152</xdr:row>
      <xdr:rowOff>0</xdr:rowOff>
    </xdr:from>
    <xdr:ext cx="1228725" cy="581025"/>
    <xdr:pic>
      <xdr:nvPicPr>
        <xdr:cNvPr id="513" name="Imagen 5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7566</xdr:col>
      <xdr:colOff>0</xdr:colOff>
      <xdr:row>152</xdr:row>
      <xdr:rowOff>0</xdr:rowOff>
    </xdr:from>
    <xdr:ext cx="1228725" cy="581025"/>
    <xdr:pic>
      <xdr:nvPicPr>
        <xdr:cNvPr id="514" name="Imagen 5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7582</xdr:col>
      <xdr:colOff>0</xdr:colOff>
      <xdr:row>152</xdr:row>
      <xdr:rowOff>0</xdr:rowOff>
    </xdr:from>
    <xdr:ext cx="1228725" cy="581025"/>
    <xdr:pic>
      <xdr:nvPicPr>
        <xdr:cNvPr id="515" name="Imagen 5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7598</xdr:col>
      <xdr:colOff>0</xdr:colOff>
      <xdr:row>152</xdr:row>
      <xdr:rowOff>0</xdr:rowOff>
    </xdr:from>
    <xdr:ext cx="1228725" cy="581025"/>
    <xdr:pic>
      <xdr:nvPicPr>
        <xdr:cNvPr id="516" name="Imagen 5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7614</xdr:col>
      <xdr:colOff>0</xdr:colOff>
      <xdr:row>152</xdr:row>
      <xdr:rowOff>0</xdr:rowOff>
    </xdr:from>
    <xdr:ext cx="1228725" cy="581025"/>
    <xdr:pic>
      <xdr:nvPicPr>
        <xdr:cNvPr id="517" name="Imagen 5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7630</xdr:col>
      <xdr:colOff>0</xdr:colOff>
      <xdr:row>152</xdr:row>
      <xdr:rowOff>0</xdr:rowOff>
    </xdr:from>
    <xdr:ext cx="1228725" cy="581025"/>
    <xdr:pic>
      <xdr:nvPicPr>
        <xdr:cNvPr id="518" name="Imagen 5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7646</xdr:col>
      <xdr:colOff>0</xdr:colOff>
      <xdr:row>152</xdr:row>
      <xdr:rowOff>0</xdr:rowOff>
    </xdr:from>
    <xdr:ext cx="1228725" cy="581025"/>
    <xdr:pic>
      <xdr:nvPicPr>
        <xdr:cNvPr id="519" name="Imagen 5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7662</xdr:col>
      <xdr:colOff>0</xdr:colOff>
      <xdr:row>152</xdr:row>
      <xdr:rowOff>0</xdr:rowOff>
    </xdr:from>
    <xdr:ext cx="1228725" cy="581025"/>
    <xdr:pic>
      <xdr:nvPicPr>
        <xdr:cNvPr id="520" name="Imagen 5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7678</xdr:col>
      <xdr:colOff>0</xdr:colOff>
      <xdr:row>152</xdr:row>
      <xdr:rowOff>0</xdr:rowOff>
    </xdr:from>
    <xdr:ext cx="1228725" cy="581025"/>
    <xdr:pic>
      <xdr:nvPicPr>
        <xdr:cNvPr id="521" name="Imagen 5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7694</xdr:col>
      <xdr:colOff>0</xdr:colOff>
      <xdr:row>152</xdr:row>
      <xdr:rowOff>0</xdr:rowOff>
    </xdr:from>
    <xdr:ext cx="1228725" cy="581025"/>
    <xdr:pic>
      <xdr:nvPicPr>
        <xdr:cNvPr id="522" name="Imagen 5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7710</xdr:col>
      <xdr:colOff>0</xdr:colOff>
      <xdr:row>152</xdr:row>
      <xdr:rowOff>0</xdr:rowOff>
    </xdr:from>
    <xdr:ext cx="1228725" cy="581025"/>
    <xdr:pic>
      <xdr:nvPicPr>
        <xdr:cNvPr id="523" name="Imagen 5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7726</xdr:col>
      <xdr:colOff>0</xdr:colOff>
      <xdr:row>152</xdr:row>
      <xdr:rowOff>0</xdr:rowOff>
    </xdr:from>
    <xdr:ext cx="1228725" cy="581025"/>
    <xdr:pic>
      <xdr:nvPicPr>
        <xdr:cNvPr id="524" name="Imagen 5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7742</xdr:col>
      <xdr:colOff>0</xdr:colOff>
      <xdr:row>152</xdr:row>
      <xdr:rowOff>0</xdr:rowOff>
    </xdr:from>
    <xdr:ext cx="1228725" cy="581025"/>
    <xdr:pic>
      <xdr:nvPicPr>
        <xdr:cNvPr id="525" name="Imagen 5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7758</xdr:col>
      <xdr:colOff>0</xdr:colOff>
      <xdr:row>152</xdr:row>
      <xdr:rowOff>0</xdr:rowOff>
    </xdr:from>
    <xdr:ext cx="1228725" cy="581025"/>
    <xdr:pic>
      <xdr:nvPicPr>
        <xdr:cNvPr id="526" name="Imagen 5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7774</xdr:col>
      <xdr:colOff>0</xdr:colOff>
      <xdr:row>152</xdr:row>
      <xdr:rowOff>0</xdr:rowOff>
    </xdr:from>
    <xdr:ext cx="1228725" cy="581025"/>
    <xdr:pic>
      <xdr:nvPicPr>
        <xdr:cNvPr id="527" name="Imagen 5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7790</xdr:col>
      <xdr:colOff>0</xdr:colOff>
      <xdr:row>152</xdr:row>
      <xdr:rowOff>0</xdr:rowOff>
    </xdr:from>
    <xdr:ext cx="1228725" cy="581025"/>
    <xdr:pic>
      <xdr:nvPicPr>
        <xdr:cNvPr id="528" name="Imagen 5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7806</xdr:col>
      <xdr:colOff>0</xdr:colOff>
      <xdr:row>152</xdr:row>
      <xdr:rowOff>0</xdr:rowOff>
    </xdr:from>
    <xdr:ext cx="1228725" cy="581025"/>
    <xdr:pic>
      <xdr:nvPicPr>
        <xdr:cNvPr id="529" name="Imagen 5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7822</xdr:col>
      <xdr:colOff>0</xdr:colOff>
      <xdr:row>152</xdr:row>
      <xdr:rowOff>0</xdr:rowOff>
    </xdr:from>
    <xdr:ext cx="1228725" cy="581025"/>
    <xdr:pic>
      <xdr:nvPicPr>
        <xdr:cNvPr id="530" name="Imagen 5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7838</xdr:col>
      <xdr:colOff>0</xdr:colOff>
      <xdr:row>152</xdr:row>
      <xdr:rowOff>0</xdr:rowOff>
    </xdr:from>
    <xdr:ext cx="1228725" cy="581025"/>
    <xdr:pic>
      <xdr:nvPicPr>
        <xdr:cNvPr id="531" name="Imagen 5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7854</xdr:col>
      <xdr:colOff>0</xdr:colOff>
      <xdr:row>152</xdr:row>
      <xdr:rowOff>0</xdr:rowOff>
    </xdr:from>
    <xdr:ext cx="1228725" cy="581025"/>
    <xdr:pic>
      <xdr:nvPicPr>
        <xdr:cNvPr id="532" name="Imagen 5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7870</xdr:col>
      <xdr:colOff>0</xdr:colOff>
      <xdr:row>152</xdr:row>
      <xdr:rowOff>0</xdr:rowOff>
    </xdr:from>
    <xdr:ext cx="1228725" cy="581025"/>
    <xdr:pic>
      <xdr:nvPicPr>
        <xdr:cNvPr id="533" name="Imagen 5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7886</xdr:col>
      <xdr:colOff>0</xdr:colOff>
      <xdr:row>152</xdr:row>
      <xdr:rowOff>0</xdr:rowOff>
    </xdr:from>
    <xdr:ext cx="1228725" cy="581025"/>
    <xdr:pic>
      <xdr:nvPicPr>
        <xdr:cNvPr id="534" name="Imagen 5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7902</xdr:col>
      <xdr:colOff>0</xdr:colOff>
      <xdr:row>152</xdr:row>
      <xdr:rowOff>0</xdr:rowOff>
    </xdr:from>
    <xdr:ext cx="1228725" cy="581025"/>
    <xdr:pic>
      <xdr:nvPicPr>
        <xdr:cNvPr id="535" name="Imagen 5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7918</xdr:col>
      <xdr:colOff>0</xdr:colOff>
      <xdr:row>152</xdr:row>
      <xdr:rowOff>0</xdr:rowOff>
    </xdr:from>
    <xdr:ext cx="1228725" cy="581025"/>
    <xdr:pic>
      <xdr:nvPicPr>
        <xdr:cNvPr id="536" name="Imagen 5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7934</xdr:col>
      <xdr:colOff>0</xdr:colOff>
      <xdr:row>152</xdr:row>
      <xdr:rowOff>0</xdr:rowOff>
    </xdr:from>
    <xdr:ext cx="1228725" cy="581025"/>
    <xdr:pic>
      <xdr:nvPicPr>
        <xdr:cNvPr id="537" name="Imagen 5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7950</xdr:col>
      <xdr:colOff>0</xdr:colOff>
      <xdr:row>152</xdr:row>
      <xdr:rowOff>0</xdr:rowOff>
    </xdr:from>
    <xdr:ext cx="1228725" cy="581025"/>
    <xdr:pic>
      <xdr:nvPicPr>
        <xdr:cNvPr id="538" name="Imagen 5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7966</xdr:col>
      <xdr:colOff>0</xdr:colOff>
      <xdr:row>152</xdr:row>
      <xdr:rowOff>0</xdr:rowOff>
    </xdr:from>
    <xdr:ext cx="1228725" cy="581025"/>
    <xdr:pic>
      <xdr:nvPicPr>
        <xdr:cNvPr id="539" name="Imagen 5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7982</xdr:col>
      <xdr:colOff>0</xdr:colOff>
      <xdr:row>152</xdr:row>
      <xdr:rowOff>0</xdr:rowOff>
    </xdr:from>
    <xdr:ext cx="1228725" cy="581025"/>
    <xdr:pic>
      <xdr:nvPicPr>
        <xdr:cNvPr id="540" name="Imagen 5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7998</xdr:col>
      <xdr:colOff>0</xdr:colOff>
      <xdr:row>152</xdr:row>
      <xdr:rowOff>0</xdr:rowOff>
    </xdr:from>
    <xdr:ext cx="1228725" cy="581025"/>
    <xdr:pic>
      <xdr:nvPicPr>
        <xdr:cNvPr id="541" name="Imagen 5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8014</xdr:col>
      <xdr:colOff>0</xdr:colOff>
      <xdr:row>152</xdr:row>
      <xdr:rowOff>0</xdr:rowOff>
    </xdr:from>
    <xdr:ext cx="1228725" cy="581025"/>
    <xdr:pic>
      <xdr:nvPicPr>
        <xdr:cNvPr id="542" name="Imagen 5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8030</xdr:col>
      <xdr:colOff>0</xdr:colOff>
      <xdr:row>152</xdr:row>
      <xdr:rowOff>0</xdr:rowOff>
    </xdr:from>
    <xdr:ext cx="1228725" cy="581025"/>
    <xdr:pic>
      <xdr:nvPicPr>
        <xdr:cNvPr id="543" name="Imagen 5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8046</xdr:col>
      <xdr:colOff>0</xdr:colOff>
      <xdr:row>152</xdr:row>
      <xdr:rowOff>0</xdr:rowOff>
    </xdr:from>
    <xdr:ext cx="1228725" cy="581025"/>
    <xdr:pic>
      <xdr:nvPicPr>
        <xdr:cNvPr id="544" name="Imagen 5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8062</xdr:col>
      <xdr:colOff>0</xdr:colOff>
      <xdr:row>152</xdr:row>
      <xdr:rowOff>0</xdr:rowOff>
    </xdr:from>
    <xdr:ext cx="1228725" cy="581025"/>
    <xdr:pic>
      <xdr:nvPicPr>
        <xdr:cNvPr id="545" name="Imagen 5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8078</xdr:col>
      <xdr:colOff>0</xdr:colOff>
      <xdr:row>152</xdr:row>
      <xdr:rowOff>0</xdr:rowOff>
    </xdr:from>
    <xdr:ext cx="1228725" cy="581025"/>
    <xdr:pic>
      <xdr:nvPicPr>
        <xdr:cNvPr id="546" name="Imagen 5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8094</xdr:col>
      <xdr:colOff>0</xdr:colOff>
      <xdr:row>152</xdr:row>
      <xdr:rowOff>0</xdr:rowOff>
    </xdr:from>
    <xdr:ext cx="1228725" cy="581025"/>
    <xdr:pic>
      <xdr:nvPicPr>
        <xdr:cNvPr id="547" name="Imagen 5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8110</xdr:col>
      <xdr:colOff>0</xdr:colOff>
      <xdr:row>152</xdr:row>
      <xdr:rowOff>0</xdr:rowOff>
    </xdr:from>
    <xdr:ext cx="1228725" cy="581025"/>
    <xdr:pic>
      <xdr:nvPicPr>
        <xdr:cNvPr id="548" name="Imagen 5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8126</xdr:col>
      <xdr:colOff>0</xdr:colOff>
      <xdr:row>152</xdr:row>
      <xdr:rowOff>0</xdr:rowOff>
    </xdr:from>
    <xdr:ext cx="1228725" cy="581025"/>
    <xdr:pic>
      <xdr:nvPicPr>
        <xdr:cNvPr id="549" name="Imagen 5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8142</xdr:col>
      <xdr:colOff>0</xdr:colOff>
      <xdr:row>152</xdr:row>
      <xdr:rowOff>0</xdr:rowOff>
    </xdr:from>
    <xdr:ext cx="1228725" cy="581025"/>
    <xdr:pic>
      <xdr:nvPicPr>
        <xdr:cNvPr id="550" name="Imagen 5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8158</xdr:col>
      <xdr:colOff>0</xdr:colOff>
      <xdr:row>152</xdr:row>
      <xdr:rowOff>0</xdr:rowOff>
    </xdr:from>
    <xdr:ext cx="1228725" cy="581025"/>
    <xdr:pic>
      <xdr:nvPicPr>
        <xdr:cNvPr id="551" name="Imagen 5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8174</xdr:col>
      <xdr:colOff>0</xdr:colOff>
      <xdr:row>152</xdr:row>
      <xdr:rowOff>0</xdr:rowOff>
    </xdr:from>
    <xdr:ext cx="1228725" cy="581025"/>
    <xdr:pic>
      <xdr:nvPicPr>
        <xdr:cNvPr id="552" name="Imagen 5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8190</xdr:col>
      <xdr:colOff>0</xdr:colOff>
      <xdr:row>152</xdr:row>
      <xdr:rowOff>0</xdr:rowOff>
    </xdr:from>
    <xdr:ext cx="1228725" cy="581025"/>
    <xdr:pic>
      <xdr:nvPicPr>
        <xdr:cNvPr id="553" name="Imagen 5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8206</xdr:col>
      <xdr:colOff>0</xdr:colOff>
      <xdr:row>152</xdr:row>
      <xdr:rowOff>0</xdr:rowOff>
    </xdr:from>
    <xdr:ext cx="1228725" cy="581025"/>
    <xdr:pic>
      <xdr:nvPicPr>
        <xdr:cNvPr id="554" name="Imagen 5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8222</xdr:col>
      <xdr:colOff>0</xdr:colOff>
      <xdr:row>152</xdr:row>
      <xdr:rowOff>0</xdr:rowOff>
    </xdr:from>
    <xdr:ext cx="1228725" cy="581025"/>
    <xdr:pic>
      <xdr:nvPicPr>
        <xdr:cNvPr id="555" name="Imagen 5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8238</xdr:col>
      <xdr:colOff>0</xdr:colOff>
      <xdr:row>152</xdr:row>
      <xdr:rowOff>0</xdr:rowOff>
    </xdr:from>
    <xdr:ext cx="1228725" cy="581025"/>
    <xdr:pic>
      <xdr:nvPicPr>
        <xdr:cNvPr id="556" name="Imagen 5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8254</xdr:col>
      <xdr:colOff>0</xdr:colOff>
      <xdr:row>152</xdr:row>
      <xdr:rowOff>0</xdr:rowOff>
    </xdr:from>
    <xdr:ext cx="1228725" cy="581025"/>
    <xdr:pic>
      <xdr:nvPicPr>
        <xdr:cNvPr id="557" name="Imagen 5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8270</xdr:col>
      <xdr:colOff>0</xdr:colOff>
      <xdr:row>152</xdr:row>
      <xdr:rowOff>0</xdr:rowOff>
    </xdr:from>
    <xdr:ext cx="1228725" cy="581025"/>
    <xdr:pic>
      <xdr:nvPicPr>
        <xdr:cNvPr id="558" name="Imagen 5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8286</xdr:col>
      <xdr:colOff>0</xdr:colOff>
      <xdr:row>152</xdr:row>
      <xdr:rowOff>0</xdr:rowOff>
    </xdr:from>
    <xdr:ext cx="1228725" cy="581025"/>
    <xdr:pic>
      <xdr:nvPicPr>
        <xdr:cNvPr id="559" name="Imagen 5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8302</xdr:col>
      <xdr:colOff>0</xdr:colOff>
      <xdr:row>152</xdr:row>
      <xdr:rowOff>0</xdr:rowOff>
    </xdr:from>
    <xdr:ext cx="1228725" cy="581025"/>
    <xdr:pic>
      <xdr:nvPicPr>
        <xdr:cNvPr id="560" name="Imagen 5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8318</xdr:col>
      <xdr:colOff>0</xdr:colOff>
      <xdr:row>152</xdr:row>
      <xdr:rowOff>0</xdr:rowOff>
    </xdr:from>
    <xdr:ext cx="1228725" cy="581025"/>
    <xdr:pic>
      <xdr:nvPicPr>
        <xdr:cNvPr id="561" name="Imagen 5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8334</xdr:col>
      <xdr:colOff>0</xdr:colOff>
      <xdr:row>152</xdr:row>
      <xdr:rowOff>0</xdr:rowOff>
    </xdr:from>
    <xdr:ext cx="1228725" cy="581025"/>
    <xdr:pic>
      <xdr:nvPicPr>
        <xdr:cNvPr id="562" name="Imagen 5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8350</xdr:col>
      <xdr:colOff>0</xdr:colOff>
      <xdr:row>152</xdr:row>
      <xdr:rowOff>0</xdr:rowOff>
    </xdr:from>
    <xdr:ext cx="1228725" cy="581025"/>
    <xdr:pic>
      <xdr:nvPicPr>
        <xdr:cNvPr id="563" name="Imagen 5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8366</xdr:col>
      <xdr:colOff>0</xdr:colOff>
      <xdr:row>152</xdr:row>
      <xdr:rowOff>0</xdr:rowOff>
    </xdr:from>
    <xdr:ext cx="1228725" cy="581025"/>
    <xdr:pic>
      <xdr:nvPicPr>
        <xdr:cNvPr id="564" name="Imagen 5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8382</xdr:col>
      <xdr:colOff>0</xdr:colOff>
      <xdr:row>152</xdr:row>
      <xdr:rowOff>0</xdr:rowOff>
    </xdr:from>
    <xdr:ext cx="1228725" cy="581025"/>
    <xdr:pic>
      <xdr:nvPicPr>
        <xdr:cNvPr id="565" name="Imagen 5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8398</xdr:col>
      <xdr:colOff>0</xdr:colOff>
      <xdr:row>152</xdr:row>
      <xdr:rowOff>0</xdr:rowOff>
    </xdr:from>
    <xdr:ext cx="1228725" cy="581025"/>
    <xdr:pic>
      <xdr:nvPicPr>
        <xdr:cNvPr id="566" name="Imagen 5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8414</xdr:col>
      <xdr:colOff>0</xdr:colOff>
      <xdr:row>152</xdr:row>
      <xdr:rowOff>0</xdr:rowOff>
    </xdr:from>
    <xdr:ext cx="1228725" cy="581025"/>
    <xdr:pic>
      <xdr:nvPicPr>
        <xdr:cNvPr id="567" name="Imagen 5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8430</xdr:col>
      <xdr:colOff>0</xdr:colOff>
      <xdr:row>152</xdr:row>
      <xdr:rowOff>0</xdr:rowOff>
    </xdr:from>
    <xdr:ext cx="1228725" cy="581025"/>
    <xdr:pic>
      <xdr:nvPicPr>
        <xdr:cNvPr id="568" name="Imagen 5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8446</xdr:col>
      <xdr:colOff>0</xdr:colOff>
      <xdr:row>152</xdr:row>
      <xdr:rowOff>0</xdr:rowOff>
    </xdr:from>
    <xdr:ext cx="1228725" cy="581025"/>
    <xdr:pic>
      <xdr:nvPicPr>
        <xdr:cNvPr id="569" name="Imagen 5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8462</xdr:col>
      <xdr:colOff>0</xdr:colOff>
      <xdr:row>152</xdr:row>
      <xdr:rowOff>0</xdr:rowOff>
    </xdr:from>
    <xdr:ext cx="1228725" cy="581025"/>
    <xdr:pic>
      <xdr:nvPicPr>
        <xdr:cNvPr id="570" name="Imagen 5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8478</xdr:col>
      <xdr:colOff>0</xdr:colOff>
      <xdr:row>152</xdr:row>
      <xdr:rowOff>0</xdr:rowOff>
    </xdr:from>
    <xdr:ext cx="1228725" cy="581025"/>
    <xdr:pic>
      <xdr:nvPicPr>
        <xdr:cNvPr id="571" name="Imagen 5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8494</xdr:col>
      <xdr:colOff>0</xdr:colOff>
      <xdr:row>152</xdr:row>
      <xdr:rowOff>0</xdr:rowOff>
    </xdr:from>
    <xdr:ext cx="1228725" cy="581025"/>
    <xdr:pic>
      <xdr:nvPicPr>
        <xdr:cNvPr id="572" name="Imagen 5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8510</xdr:col>
      <xdr:colOff>0</xdr:colOff>
      <xdr:row>152</xdr:row>
      <xdr:rowOff>0</xdr:rowOff>
    </xdr:from>
    <xdr:ext cx="1228725" cy="581025"/>
    <xdr:pic>
      <xdr:nvPicPr>
        <xdr:cNvPr id="573" name="Imagen 5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8526</xdr:col>
      <xdr:colOff>0</xdr:colOff>
      <xdr:row>152</xdr:row>
      <xdr:rowOff>0</xdr:rowOff>
    </xdr:from>
    <xdr:ext cx="1228725" cy="581025"/>
    <xdr:pic>
      <xdr:nvPicPr>
        <xdr:cNvPr id="574" name="Imagen 5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8542</xdr:col>
      <xdr:colOff>0</xdr:colOff>
      <xdr:row>152</xdr:row>
      <xdr:rowOff>0</xdr:rowOff>
    </xdr:from>
    <xdr:ext cx="1228725" cy="581025"/>
    <xdr:pic>
      <xdr:nvPicPr>
        <xdr:cNvPr id="575" name="Imagen 5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8558</xdr:col>
      <xdr:colOff>0</xdr:colOff>
      <xdr:row>152</xdr:row>
      <xdr:rowOff>0</xdr:rowOff>
    </xdr:from>
    <xdr:ext cx="1228725" cy="581025"/>
    <xdr:pic>
      <xdr:nvPicPr>
        <xdr:cNvPr id="576" name="Imagen 5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8574</xdr:col>
      <xdr:colOff>0</xdr:colOff>
      <xdr:row>152</xdr:row>
      <xdr:rowOff>0</xdr:rowOff>
    </xdr:from>
    <xdr:ext cx="1228725" cy="581025"/>
    <xdr:pic>
      <xdr:nvPicPr>
        <xdr:cNvPr id="577" name="Imagen 5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8590</xdr:col>
      <xdr:colOff>0</xdr:colOff>
      <xdr:row>152</xdr:row>
      <xdr:rowOff>0</xdr:rowOff>
    </xdr:from>
    <xdr:ext cx="1228725" cy="581025"/>
    <xdr:pic>
      <xdr:nvPicPr>
        <xdr:cNvPr id="578" name="Imagen 5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8606</xdr:col>
      <xdr:colOff>0</xdr:colOff>
      <xdr:row>152</xdr:row>
      <xdr:rowOff>0</xdr:rowOff>
    </xdr:from>
    <xdr:ext cx="1228725" cy="581025"/>
    <xdr:pic>
      <xdr:nvPicPr>
        <xdr:cNvPr id="579" name="Imagen 5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8622</xdr:col>
      <xdr:colOff>0</xdr:colOff>
      <xdr:row>152</xdr:row>
      <xdr:rowOff>0</xdr:rowOff>
    </xdr:from>
    <xdr:ext cx="1228725" cy="581025"/>
    <xdr:pic>
      <xdr:nvPicPr>
        <xdr:cNvPr id="580" name="Imagen 5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8638</xdr:col>
      <xdr:colOff>0</xdr:colOff>
      <xdr:row>152</xdr:row>
      <xdr:rowOff>0</xdr:rowOff>
    </xdr:from>
    <xdr:ext cx="1228725" cy="581025"/>
    <xdr:pic>
      <xdr:nvPicPr>
        <xdr:cNvPr id="581" name="Imagen 5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8654</xdr:col>
      <xdr:colOff>0</xdr:colOff>
      <xdr:row>152</xdr:row>
      <xdr:rowOff>0</xdr:rowOff>
    </xdr:from>
    <xdr:ext cx="1228725" cy="581025"/>
    <xdr:pic>
      <xdr:nvPicPr>
        <xdr:cNvPr id="582" name="Imagen 5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8670</xdr:col>
      <xdr:colOff>0</xdr:colOff>
      <xdr:row>152</xdr:row>
      <xdr:rowOff>0</xdr:rowOff>
    </xdr:from>
    <xdr:ext cx="1228725" cy="581025"/>
    <xdr:pic>
      <xdr:nvPicPr>
        <xdr:cNvPr id="583" name="Imagen 5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8686</xdr:col>
      <xdr:colOff>0</xdr:colOff>
      <xdr:row>152</xdr:row>
      <xdr:rowOff>0</xdr:rowOff>
    </xdr:from>
    <xdr:ext cx="1228725" cy="581025"/>
    <xdr:pic>
      <xdr:nvPicPr>
        <xdr:cNvPr id="584" name="Imagen 5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8702</xdr:col>
      <xdr:colOff>0</xdr:colOff>
      <xdr:row>152</xdr:row>
      <xdr:rowOff>0</xdr:rowOff>
    </xdr:from>
    <xdr:ext cx="1228725" cy="581025"/>
    <xdr:pic>
      <xdr:nvPicPr>
        <xdr:cNvPr id="585" name="Imagen 5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8718</xdr:col>
      <xdr:colOff>0</xdr:colOff>
      <xdr:row>152</xdr:row>
      <xdr:rowOff>0</xdr:rowOff>
    </xdr:from>
    <xdr:ext cx="1228725" cy="581025"/>
    <xdr:pic>
      <xdr:nvPicPr>
        <xdr:cNvPr id="586" name="Imagen 5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8734</xdr:col>
      <xdr:colOff>0</xdr:colOff>
      <xdr:row>152</xdr:row>
      <xdr:rowOff>0</xdr:rowOff>
    </xdr:from>
    <xdr:ext cx="1228725" cy="581025"/>
    <xdr:pic>
      <xdr:nvPicPr>
        <xdr:cNvPr id="587" name="Imagen 5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8750</xdr:col>
      <xdr:colOff>0</xdr:colOff>
      <xdr:row>152</xdr:row>
      <xdr:rowOff>0</xdr:rowOff>
    </xdr:from>
    <xdr:ext cx="1228725" cy="581025"/>
    <xdr:pic>
      <xdr:nvPicPr>
        <xdr:cNvPr id="588" name="Imagen 5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8766</xdr:col>
      <xdr:colOff>0</xdr:colOff>
      <xdr:row>152</xdr:row>
      <xdr:rowOff>0</xdr:rowOff>
    </xdr:from>
    <xdr:ext cx="1228725" cy="581025"/>
    <xdr:pic>
      <xdr:nvPicPr>
        <xdr:cNvPr id="589" name="Imagen 5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8782</xdr:col>
      <xdr:colOff>0</xdr:colOff>
      <xdr:row>152</xdr:row>
      <xdr:rowOff>0</xdr:rowOff>
    </xdr:from>
    <xdr:ext cx="1228725" cy="581025"/>
    <xdr:pic>
      <xdr:nvPicPr>
        <xdr:cNvPr id="590" name="Imagen 5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8798</xdr:col>
      <xdr:colOff>0</xdr:colOff>
      <xdr:row>152</xdr:row>
      <xdr:rowOff>0</xdr:rowOff>
    </xdr:from>
    <xdr:ext cx="1228725" cy="581025"/>
    <xdr:pic>
      <xdr:nvPicPr>
        <xdr:cNvPr id="591" name="Imagen 5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8814</xdr:col>
      <xdr:colOff>0</xdr:colOff>
      <xdr:row>152</xdr:row>
      <xdr:rowOff>0</xdr:rowOff>
    </xdr:from>
    <xdr:ext cx="1228725" cy="581025"/>
    <xdr:pic>
      <xdr:nvPicPr>
        <xdr:cNvPr id="592" name="Imagen 5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8830</xdr:col>
      <xdr:colOff>0</xdr:colOff>
      <xdr:row>152</xdr:row>
      <xdr:rowOff>0</xdr:rowOff>
    </xdr:from>
    <xdr:ext cx="1228725" cy="581025"/>
    <xdr:pic>
      <xdr:nvPicPr>
        <xdr:cNvPr id="593" name="Imagen 5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8846</xdr:col>
      <xdr:colOff>0</xdr:colOff>
      <xdr:row>152</xdr:row>
      <xdr:rowOff>0</xdr:rowOff>
    </xdr:from>
    <xdr:ext cx="1228725" cy="581025"/>
    <xdr:pic>
      <xdr:nvPicPr>
        <xdr:cNvPr id="594" name="Imagen 5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8862</xdr:col>
      <xdr:colOff>0</xdr:colOff>
      <xdr:row>152</xdr:row>
      <xdr:rowOff>0</xdr:rowOff>
    </xdr:from>
    <xdr:ext cx="1228725" cy="581025"/>
    <xdr:pic>
      <xdr:nvPicPr>
        <xdr:cNvPr id="595" name="Imagen 5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8878</xdr:col>
      <xdr:colOff>0</xdr:colOff>
      <xdr:row>152</xdr:row>
      <xdr:rowOff>0</xdr:rowOff>
    </xdr:from>
    <xdr:ext cx="1228725" cy="581025"/>
    <xdr:pic>
      <xdr:nvPicPr>
        <xdr:cNvPr id="596" name="Imagen 5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8894</xdr:col>
      <xdr:colOff>0</xdr:colOff>
      <xdr:row>152</xdr:row>
      <xdr:rowOff>0</xdr:rowOff>
    </xdr:from>
    <xdr:ext cx="1228725" cy="581025"/>
    <xdr:pic>
      <xdr:nvPicPr>
        <xdr:cNvPr id="597" name="Imagen 5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8910</xdr:col>
      <xdr:colOff>0</xdr:colOff>
      <xdr:row>152</xdr:row>
      <xdr:rowOff>0</xdr:rowOff>
    </xdr:from>
    <xdr:ext cx="1228725" cy="581025"/>
    <xdr:pic>
      <xdr:nvPicPr>
        <xdr:cNvPr id="598" name="Imagen 5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8926</xdr:col>
      <xdr:colOff>0</xdr:colOff>
      <xdr:row>152</xdr:row>
      <xdr:rowOff>0</xdr:rowOff>
    </xdr:from>
    <xdr:ext cx="1228725" cy="581025"/>
    <xdr:pic>
      <xdr:nvPicPr>
        <xdr:cNvPr id="599" name="Imagen 5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8942</xdr:col>
      <xdr:colOff>0</xdr:colOff>
      <xdr:row>152</xdr:row>
      <xdr:rowOff>0</xdr:rowOff>
    </xdr:from>
    <xdr:ext cx="1228725" cy="581025"/>
    <xdr:pic>
      <xdr:nvPicPr>
        <xdr:cNvPr id="600" name="Imagen 5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8958</xdr:col>
      <xdr:colOff>0</xdr:colOff>
      <xdr:row>152</xdr:row>
      <xdr:rowOff>0</xdr:rowOff>
    </xdr:from>
    <xdr:ext cx="1228725" cy="581025"/>
    <xdr:pic>
      <xdr:nvPicPr>
        <xdr:cNvPr id="601" name="Imagen 6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8974</xdr:col>
      <xdr:colOff>0</xdr:colOff>
      <xdr:row>152</xdr:row>
      <xdr:rowOff>0</xdr:rowOff>
    </xdr:from>
    <xdr:ext cx="1228725" cy="581025"/>
    <xdr:pic>
      <xdr:nvPicPr>
        <xdr:cNvPr id="602" name="Imagen 6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8990</xdr:col>
      <xdr:colOff>0</xdr:colOff>
      <xdr:row>152</xdr:row>
      <xdr:rowOff>0</xdr:rowOff>
    </xdr:from>
    <xdr:ext cx="1228725" cy="581025"/>
    <xdr:pic>
      <xdr:nvPicPr>
        <xdr:cNvPr id="603" name="Imagen 6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9006</xdr:col>
      <xdr:colOff>0</xdr:colOff>
      <xdr:row>152</xdr:row>
      <xdr:rowOff>0</xdr:rowOff>
    </xdr:from>
    <xdr:ext cx="1228725" cy="581025"/>
    <xdr:pic>
      <xdr:nvPicPr>
        <xdr:cNvPr id="604" name="Imagen 6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9022</xdr:col>
      <xdr:colOff>0</xdr:colOff>
      <xdr:row>152</xdr:row>
      <xdr:rowOff>0</xdr:rowOff>
    </xdr:from>
    <xdr:ext cx="1228725" cy="581025"/>
    <xdr:pic>
      <xdr:nvPicPr>
        <xdr:cNvPr id="605" name="Imagen 6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9038</xdr:col>
      <xdr:colOff>0</xdr:colOff>
      <xdr:row>152</xdr:row>
      <xdr:rowOff>0</xdr:rowOff>
    </xdr:from>
    <xdr:ext cx="1228725" cy="581025"/>
    <xdr:pic>
      <xdr:nvPicPr>
        <xdr:cNvPr id="606" name="Imagen 6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9054</xdr:col>
      <xdr:colOff>0</xdr:colOff>
      <xdr:row>152</xdr:row>
      <xdr:rowOff>0</xdr:rowOff>
    </xdr:from>
    <xdr:ext cx="1228725" cy="581025"/>
    <xdr:pic>
      <xdr:nvPicPr>
        <xdr:cNvPr id="607" name="Imagen 6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9070</xdr:col>
      <xdr:colOff>0</xdr:colOff>
      <xdr:row>152</xdr:row>
      <xdr:rowOff>0</xdr:rowOff>
    </xdr:from>
    <xdr:ext cx="1228725" cy="581025"/>
    <xdr:pic>
      <xdr:nvPicPr>
        <xdr:cNvPr id="608" name="Imagen 6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9086</xdr:col>
      <xdr:colOff>0</xdr:colOff>
      <xdr:row>152</xdr:row>
      <xdr:rowOff>0</xdr:rowOff>
    </xdr:from>
    <xdr:ext cx="1228725" cy="581025"/>
    <xdr:pic>
      <xdr:nvPicPr>
        <xdr:cNvPr id="609" name="Imagen 6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9102</xdr:col>
      <xdr:colOff>0</xdr:colOff>
      <xdr:row>152</xdr:row>
      <xdr:rowOff>0</xdr:rowOff>
    </xdr:from>
    <xdr:ext cx="1228725" cy="581025"/>
    <xdr:pic>
      <xdr:nvPicPr>
        <xdr:cNvPr id="610" name="Imagen 6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9118</xdr:col>
      <xdr:colOff>0</xdr:colOff>
      <xdr:row>152</xdr:row>
      <xdr:rowOff>0</xdr:rowOff>
    </xdr:from>
    <xdr:ext cx="1228725" cy="581025"/>
    <xdr:pic>
      <xdr:nvPicPr>
        <xdr:cNvPr id="611" name="Imagen 6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9134</xdr:col>
      <xdr:colOff>0</xdr:colOff>
      <xdr:row>152</xdr:row>
      <xdr:rowOff>0</xdr:rowOff>
    </xdr:from>
    <xdr:ext cx="1228725" cy="581025"/>
    <xdr:pic>
      <xdr:nvPicPr>
        <xdr:cNvPr id="612" name="Imagen 6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9150</xdr:col>
      <xdr:colOff>0</xdr:colOff>
      <xdr:row>152</xdr:row>
      <xdr:rowOff>0</xdr:rowOff>
    </xdr:from>
    <xdr:ext cx="1228725" cy="581025"/>
    <xdr:pic>
      <xdr:nvPicPr>
        <xdr:cNvPr id="613" name="Imagen 6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9166</xdr:col>
      <xdr:colOff>0</xdr:colOff>
      <xdr:row>152</xdr:row>
      <xdr:rowOff>0</xdr:rowOff>
    </xdr:from>
    <xdr:ext cx="1228725" cy="581025"/>
    <xdr:pic>
      <xdr:nvPicPr>
        <xdr:cNvPr id="614" name="Imagen 6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9182</xdr:col>
      <xdr:colOff>0</xdr:colOff>
      <xdr:row>152</xdr:row>
      <xdr:rowOff>0</xdr:rowOff>
    </xdr:from>
    <xdr:ext cx="1228725" cy="581025"/>
    <xdr:pic>
      <xdr:nvPicPr>
        <xdr:cNvPr id="615" name="Imagen 6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9198</xdr:col>
      <xdr:colOff>0</xdr:colOff>
      <xdr:row>152</xdr:row>
      <xdr:rowOff>0</xdr:rowOff>
    </xdr:from>
    <xdr:ext cx="1228725" cy="581025"/>
    <xdr:pic>
      <xdr:nvPicPr>
        <xdr:cNvPr id="616" name="Imagen 6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9214</xdr:col>
      <xdr:colOff>0</xdr:colOff>
      <xdr:row>152</xdr:row>
      <xdr:rowOff>0</xdr:rowOff>
    </xdr:from>
    <xdr:ext cx="1228725" cy="581025"/>
    <xdr:pic>
      <xdr:nvPicPr>
        <xdr:cNvPr id="617" name="Imagen 6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9230</xdr:col>
      <xdr:colOff>0</xdr:colOff>
      <xdr:row>152</xdr:row>
      <xdr:rowOff>0</xdr:rowOff>
    </xdr:from>
    <xdr:ext cx="1228725" cy="581025"/>
    <xdr:pic>
      <xdr:nvPicPr>
        <xdr:cNvPr id="618" name="Imagen 6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9246</xdr:col>
      <xdr:colOff>0</xdr:colOff>
      <xdr:row>152</xdr:row>
      <xdr:rowOff>0</xdr:rowOff>
    </xdr:from>
    <xdr:ext cx="1228725" cy="581025"/>
    <xdr:pic>
      <xdr:nvPicPr>
        <xdr:cNvPr id="619" name="Imagen 6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9262</xdr:col>
      <xdr:colOff>0</xdr:colOff>
      <xdr:row>152</xdr:row>
      <xdr:rowOff>0</xdr:rowOff>
    </xdr:from>
    <xdr:ext cx="1228725" cy="581025"/>
    <xdr:pic>
      <xdr:nvPicPr>
        <xdr:cNvPr id="620" name="Imagen 6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9278</xdr:col>
      <xdr:colOff>0</xdr:colOff>
      <xdr:row>152</xdr:row>
      <xdr:rowOff>0</xdr:rowOff>
    </xdr:from>
    <xdr:ext cx="1228725" cy="581025"/>
    <xdr:pic>
      <xdr:nvPicPr>
        <xdr:cNvPr id="621" name="Imagen 6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9294</xdr:col>
      <xdr:colOff>0</xdr:colOff>
      <xdr:row>152</xdr:row>
      <xdr:rowOff>0</xdr:rowOff>
    </xdr:from>
    <xdr:ext cx="1228725" cy="581025"/>
    <xdr:pic>
      <xdr:nvPicPr>
        <xdr:cNvPr id="622" name="Imagen 6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9310</xdr:col>
      <xdr:colOff>0</xdr:colOff>
      <xdr:row>152</xdr:row>
      <xdr:rowOff>0</xdr:rowOff>
    </xdr:from>
    <xdr:ext cx="1228725" cy="581025"/>
    <xdr:pic>
      <xdr:nvPicPr>
        <xdr:cNvPr id="623" name="Imagen 6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9326</xdr:col>
      <xdr:colOff>0</xdr:colOff>
      <xdr:row>152</xdr:row>
      <xdr:rowOff>0</xdr:rowOff>
    </xdr:from>
    <xdr:ext cx="1228725" cy="581025"/>
    <xdr:pic>
      <xdr:nvPicPr>
        <xdr:cNvPr id="624" name="Imagen 6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9342</xdr:col>
      <xdr:colOff>0</xdr:colOff>
      <xdr:row>152</xdr:row>
      <xdr:rowOff>0</xdr:rowOff>
    </xdr:from>
    <xdr:ext cx="1228725" cy="581025"/>
    <xdr:pic>
      <xdr:nvPicPr>
        <xdr:cNvPr id="625" name="Imagen 6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9358</xdr:col>
      <xdr:colOff>0</xdr:colOff>
      <xdr:row>152</xdr:row>
      <xdr:rowOff>0</xdr:rowOff>
    </xdr:from>
    <xdr:ext cx="1228725" cy="581025"/>
    <xdr:pic>
      <xdr:nvPicPr>
        <xdr:cNvPr id="626" name="Imagen 6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9374</xdr:col>
      <xdr:colOff>0</xdr:colOff>
      <xdr:row>152</xdr:row>
      <xdr:rowOff>0</xdr:rowOff>
    </xdr:from>
    <xdr:ext cx="1228725" cy="581025"/>
    <xdr:pic>
      <xdr:nvPicPr>
        <xdr:cNvPr id="627" name="Imagen 6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9390</xdr:col>
      <xdr:colOff>0</xdr:colOff>
      <xdr:row>152</xdr:row>
      <xdr:rowOff>0</xdr:rowOff>
    </xdr:from>
    <xdr:ext cx="1228725" cy="581025"/>
    <xdr:pic>
      <xdr:nvPicPr>
        <xdr:cNvPr id="628" name="Imagen 6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9406</xdr:col>
      <xdr:colOff>0</xdr:colOff>
      <xdr:row>152</xdr:row>
      <xdr:rowOff>0</xdr:rowOff>
    </xdr:from>
    <xdr:ext cx="1228725" cy="581025"/>
    <xdr:pic>
      <xdr:nvPicPr>
        <xdr:cNvPr id="629" name="Imagen 6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9422</xdr:col>
      <xdr:colOff>0</xdr:colOff>
      <xdr:row>152</xdr:row>
      <xdr:rowOff>0</xdr:rowOff>
    </xdr:from>
    <xdr:ext cx="1228725" cy="581025"/>
    <xdr:pic>
      <xdr:nvPicPr>
        <xdr:cNvPr id="630" name="Imagen 6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9438</xdr:col>
      <xdr:colOff>0</xdr:colOff>
      <xdr:row>152</xdr:row>
      <xdr:rowOff>0</xdr:rowOff>
    </xdr:from>
    <xdr:ext cx="1228725" cy="581025"/>
    <xdr:pic>
      <xdr:nvPicPr>
        <xdr:cNvPr id="631" name="Imagen 6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9454</xdr:col>
      <xdr:colOff>0</xdr:colOff>
      <xdr:row>152</xdr:row>
      <xdr:rowOff>0</xdr:rowOff>
    </xdr:from>
    <xdr:ext cx="1228725" cy="581025"/>
    <xdr:pic>
      <xdr:nvPicPr>
        <xdr:cNvPr id="632" name="Imagen 6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9470</xdr:col>
      <xdr:colOff>0</xdr:colOff>
      <xdr:row>152</xdr:row>
      <xdr:rowOff>0</xdr:rowOff>
    </xdr:from>
    <xdr:ext cx="1228725" cy="581025"/>
    <xdr:pic>
      <xdr:nvPicPr>
        <xdr:cNvPr id="633" name="Imagen 6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9486</xdr:col>
      <xdr:colOff>0</xdr:colOff>
      <xdr:row>152</xdr:row>
      <xdr:rowOff>0</xdr:rowOff>
    </xdr:from>
    <xdr:ext cx="1228725" cy="581025"/>
    <xdr:pic>
      <xdr:nvPicPr>
        <xdr:cNvPr id="634" name="Imagen 6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9502</xdr:col>
      <xdr:colOff>0</xdr:colOff>
      <xdr:row>152</xdr:row>
      <xdr:rowOff>0</xdr:rowOff>
    </xdr:from>
    <xdr:ext cx="1228725" cy="581025"/>
    <xdr:pic>
      <xdr:nvPicPr>
        <xdr:cNvPr id="635" name="Imagen 6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9518</xdr:col>
      <xdr:colOff>0</xdr:colOff>
      <xdr:row>152</xdr:row>
      <xdr:rowOff>0</xdr:rowOff>
    </xdr:from>
    <xdr:ext cx="1228725" cy="581025"/>
    <xdr:pic>
      <xdr:nvPicPr>
        <xdr:cNvPr id="636" name="Imagen 6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9534</xdr:col>
      <xdr:colOff>0</xdr:colOff>
      <xdr:row>152</xdr:row>
      <xdr:rowOff>0</xdr:rowOff>
    </xdr:from>
    <xdr:ext cx="1228725" cy="581025"/>
    <xdr:pic>
      <xdr:nvPicPr>
        <xdr:cNvPr id="637" name="Imagen 6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9550</xdr:col>
      <xdr:colOff>0</xdr:colOff>
      <xdr:row>152</xdr:row>
      <xdr:rowOff>0</xdr:rowOff>
    </xdr:from>
    <xdr:ext cx="1228725" cy="581025"/>
    <xdr:pic>
      <xdr:nvPicPr>
        <xdr:cNvPr id="638" name="Imagen 6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9566</xdr:col>
      <xdr:colOff>0</xdr:colOff>
      <xdr:row>152</xdr:row>
      <xdr:rowOff>0</xdr:rowOff>
    </xdr:from>
    <xdr:ext cx="1228725" cy="581025"/>
    <xdr:pic>
      <xdr:nvPicPr>
        <xdr:cNvPr id="639" name="Imagen 6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9582</xdr:col>
      <xdr:colOff>0</xdr:colOff>
      <xdr:row>152</xdr:row>
      <xdr:rowOff>0</xdr:rowOff>
    </xdr:from>
    <xdr:ext cx="1228725" cy="581025"/>
    <xdr:pic>
      <xdr:nvPicPr>
        <xdr:cNvPr id="640" name="Imagen 6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9598</xdr:col>
      <xdr:colOff>0</xdr:colOff>
      <xdr:row>152</xdr:row>
      <xdr:rowOff>0</xdr:rowOff>
    </xdr:from>
    <xdr:ext cx="1228725" cy="581025"/>
    <xdr:pic>
      <xdr:nvPicPr>
        <xdr:cNvPr id="641" name="Imagen 6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9614</xdr:col>
      <xdr:colOff>0</xdr:colOff>
      <xdr:row>152</xdr:row>
      <xdr:rowOff>0</xdr:rowOff>
    </xdr:from>
    <xdr:ext cx="1228725" cy="581025"/>
    <xdr:pic>
      <xdr:nvPicPr>
        <xdr:cNvPr id="642" name="Imagen 6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9630</xdr:col>
      <xdr:colOff>0</xdr:colOff>
      <xdr:row>152</xdr:row>
      <xdr:rowOff>0</xdr:rowOff>
    </xdr:from>
    <xdr:ext cx="1228725" cy="581025"/>
    <xdr:pic>
      <xdr:nvPicPr>
        <xdr:cNvPr id="643" name="Imagen 6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9646</xdr:col>
      <xdr:colOff>0</xdr:colOff>
      <xdr:row>152</xdr:row>
      <xdr:rowOff>0</xdr:rowOff>
    </xdr:from>
    <xdr:ext cx="1228725" cy="581025"/>
    <xdr:pic>
      <xdr:nvPicPr>
        <xdr:cNvPr id="644" name="Imagen 6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9662</xdr:col>
      <xdr:colOff>0</xdr:colOff>
      <xdr:row>152</xdr:row>
      <xdr:rowOff>0</xdr:rowOff>
    </xdr:from>
    <xdr:ext cx="1228725" cy="581025"/>
    <xdr:pic>
      <xdr:nvPicPr>
        <xdr:cNvPr id="645" name="Imagen 6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9678</xdr:col>
      <xdr:colOff>0</xdr:colOff>
      <xdr:row>152</xdr:row>
      <xdr:rowOff>0</xdr:rowOff>
    </xdr:from>
    <xdr:ext cx="1228725" cy="581025"/>
    <xdr:pic>
      <xdr:nvPicPr>
        <xdr:cNvPr id="646" name="Imagen 6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9694</xdr:col>
      <xdr:colOff>0</xdr:colOff>
      <xdr:row>152</xdr:row>
      <xdr:rowOff>0</xdr:rowOff>
    </xdr:from>
    <xdr:ext cx="1228725" cy="581025"/>
    <xdr:pic>
      <xdr:nvPicPr>
        <xdr:cNvPr id="647" name="Imagen 6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9710</xdr:col>
      <xdr:colOff>0</xdr:colOff>
      <xdr:row>152</xdr:row>
      <xdr:rowOff>0</xdr:rowOff>
    </xdr:from>
    <xdr:ext cx="1228725" cy="581025"/>
    <xdr:pic>
      <xdr:nvPicPr>
        <xdr:cNvPr id="648" name="Imagen 6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9726</xdr:col>
      <xdr:colOff>0</xdr:colOff>
      <xdr:row>152</xdr:row>
      <xdr:rowOff>0</xdr:rowOff>
    </xdr:from>
    <xdr:ext cx="1228725" cy="581025"/>
    <xdr:pic>
      <xdr:nvPicPr>
        <xdr:cNvPr id="649" name="Imagen 6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9742</xdr:col>
      <xdr:colOff>0</xdr:colOff>
      <xdr:row>152</xdr:row>
      <xdr:rowOff>0</xdr:rowOff>
    </xdr:from>
    <xdr:ext cx="1228725" cy="581025"/>
    <xdr:pic>
      <xdr:nvPicPr>
        <xdr:cNvPr id="650" name="Imagen 6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9758</xdr:col>
      <xdr:colOff>0</xdr:colOff>
      <xdr:row>152</xdr:row>
      <xdr:rowOff>0</xdr:rowOff>
    </xdr:from>
    <xdr:ext cx="1228725" cy="581025"/>
    <xdr:pic>
      <xdr:nvPicPr>
        <xdr:cNvPr id="651" name="Imagen 6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9774</xdr:col>
      <xdr:colOff>0</xdr:colOff>
      <xdr:row>152</xdr:row>
      <xdr:rowOff>0</xdr:rowOff>
    </xdr:from>
    <xdr:ext cx="1228725" cy="581025"/>
    <xdr:pic>
      <xdr:nvPicPr>
        <xdr:cNvPr id="652" name="Imagen 6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9790</xdr:col>
      <xdr:colOff>0</xdr:colOff>
      <xdr:row>152</xdr:row>
      <xdr:rowOff>0</xdr:rowOff>
    </xdr:from>
    <xdr:ext cx="1228725" cy="581025"/>
    <xdr:pic>
      <xdr:nvPicPr>
        <xdr:cNvPr id="653" name="Imagen 6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9806</xdr:col>
      <xdr:colOff>0</xdr:colOff>
      <xdr:row>152</xdr:row>
      <xdr:rowOff>0</xdr:rowOff>
    </xdr:from>
    <xdr:ext cx="1228725" cy="581025"/>
    <xdr:pic>
      <xdr:nvPicPr>
        <xdr:cNvPr id="654" name="Imagen 6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9822</xdr:col>
      <xdr:colOff>0</xdr:colOff>
      <xdr:row>152</xdr:row>
      <xdr:rowOff>0</xdr:rowOff>
    </xdr:from>
    <xdr:ext cx="1228725" cy="581025"/>
    <xdr:pic>
      <xdr:nvPicPr>
        <xdr:cNvPr id="655" name="Imagen 6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9838</xdr:col>
      <xdr:colOff>0</xdr:colOff>
      <xdr:row>152</xdr:row>
      <xdr:rowOff>0</xdr:rowOff>
    </xdr:from>
    <xdr:ext cx="1228725" cy="581025"/>
    <xdr:pic>
      <xdr:nvPicPr>
        <xdr:cNvPr id="656" name="Imagen 6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9854</xdr:col>
      <xdr:colOff>0</xdr:colOff>
      <xdr:row>152</xdr:row>
      <xdr:rowOff>0</xdr:rowOff>
    </xdr:from>
    <xdr:ext cx="1228725" cy="581025"/>
    <xdr:pic>
      <xdr:nvPicPr>
        <xdr:cNvPr id="657" name="Imagen 6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9870</xdr:col>
      <xdr:colOff>0</xdr:colOff>
      <xdr:row>152</xdr:row>
      <xdr:rowOff>0</xdr:rowOff>
    </xdr:from>
    <xdr:ext cx="1228725" cy="581025"/>
    <xdr:pic>
      <xdr:nvPicPr>
        <xdr:cNvPr id="658" name="Imagen 6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9886</xdr:col>
      <xdr:colOff>0</xdr:colOff>
      <xdr:row>152</xdr:row>
      <xdr:rowOff>0</xdr:rowOff>
    </xdr:from>
    <xdr:ext cx="1228725" cy="581025"/>
    <xdr:pic>
      <xdr:nvPicPr>
        <xdr:cNvPr id="659" name="Imagen 6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9902</xdr:col>
      <xdr:colOff>0</xdr:colOff>
      <xdr:row>152</xdr:row>
      <xdr:rowOff>0</xdr:rowOff>
    </xdr:from>
    <xdr:ext cx="1228725" cy="581025"/>
    <xdr:pic>
      <xdr:nvPicPr>
        <xdr:cNvPr id="660" name="Imagen 6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9918</xdr:col>
      <xdr:colOff>0</xdr:colOff>
      <xdr:row>152</xdr:row>
      <xdr:rowOff>0</xdr:rowOff>
    </xdr:from>
    <xdr:ext cx="1228725" cy="581025"/>
    <xdr:pic>
      <xdr:nvPicPr>
        <xdr:cNvPr id="661" name="Imagen 6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9934</xdr:col>
      <xdr:colOff>0</xdr:colOff>
      <xdr:row>152</xdr:row>
      <xdr:rowOff>0</xdr:rowOff>
    </xdr:from>
    <xdr:ext cx="1228725" cy="581025"/>
    <xdr:pic>
      <xdr:nvPicPr>
        <xdr:cNvPr id="662" name="Imagen 6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9950</xdr:col>
      <xdr:colOff>0</xdr:colOff>
      <xdr:row>152</xdr:row>
      <xdr:rowOff>0</xdr:rowOff>
    </xdr:from>
    <xdr:ext cx="1228725" cy="581025"/>
    <xdr:pic>
      <xdr:nvPicPr>
        <xdr:cNvPr id="663" name="Imagen 6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9966</xdr:col>
      <xdr:colOff>0</xdr:colOff>
      <xdr:row>152</xdr:row>
      <xdr:rowOff>0</xdr:rowOff>
    </xdr:from>
    <xdr:ext cx="1228725" cy="581025"/>
    <xdr:pic>
      <xdr:nvPicPr>
        <xdr:cNvPr id="664" name="Imagen 6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9982</xdr:col>
      <xdr:colOff>0</xdr:colOff>
      <xdr:row>152</xdr:row>
      <xdr:rowOff>0</xdr:rowOff>
    </xdr:from>
    <xdr:ext cx="1228725" cy="581025"/>
    <xdr:pic>
      <xdr:nvPicPr>
        <xdr:cNvPr id="665" name="Imagen 6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9998</xdr:col>
      <xdr:colOff>0</xdr:colOff>
      <xdr:row>152</xdr:row>
      <xdr:rowOff>0</xdr:rowOff>
    </xdr:from>
    <xdr:ext cx="1228725" cy="581025"/>
    <xdr:pic>
      <xdr:nvPicPr>
        <xdr:cNvPr id="666" name="Imagen 6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10014</xdr:col>
      <xdr:colOff>0</xdr:colOff>
      <xdr:row>152</xdr:row>
      <xdr:rowOff>0</xdr:rowOff>
    </xdr:from>
    <xdr:ext cx="1228725" cy="581025"/>
    <xdr:pic>
      <xdr:nvPicPr>
        <xdr:cNvPr id="667" name="Imagen 6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10030</xdr:col>
      <xdr:colOff>0</xdr:colOff>
      <xdr:row>152</xdr:row>
      <xdr:rowOff>0</xdr:rowOff>
    </xdr:from>
    <xdr:ext cx="1228725" cy="581025"/>
    <xdr:pic>
      <xdr:nvPicPr>
        <xdr:cNvPr id="668" name="Imagen 6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10046</xdr:col>
      <xdr:colOff>0</xdr:colOff>
      <xdr:row>152</xdr:row>
      <xdr:rowOff>0</xdr:rowOff>
    </xdr:from>
    <xdr:ext cx="1228725" cy="581025"/>
    <xdr:pic>
      <xdr:nvPicPr>
        <xdr:cNvPr id="669" name="Imagen 6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10062</xdr:col>
      <xdr:colOff>0</xdr:colOff>
      <xdr:row>152</xdr:row>
      <xdr:rowOff>0</xdr:rowOff>
    </xdr:from>
    <xdr:ext cx="1228725" cy="581025"/>
    <xdr:pic>
      <xdr:nvPicPr>
        <xdr:cNvPr id="670" name="Imagen 6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10078</xdr:col>
      <xdr:colOff>0</xdr:colOff>
      <xdr:row>152</xdr:row>
      <xdr:rowOff>0</xdr:rowOff>
    </xdr:from>
    <xdr:ext cx="1228725" cy="581025"/>
    <xdr:pic>
      <xdr:nvPicPr>
        <xdr:cNvPr id="671" name="Imagen 6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10094</xdr:col>
      <xdr:colOff>0</xdr:colOff>
      <xdr:row>152</xdr:row>
      <xdr:rowOff>0</xdr:rowOff>
    </xdr:from>
    <xdr:ext cx="1228725" cy="581025"/>
    <xdr:pic>
      <xdr:nvPicPr>
        <xdr:cNvPr id="672" name="Imagen 6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10110</xdr:col>
      <xdr:colOff>0</xdr:colOff>
      <xdr:row>152</xdr:row>
      <xdr:rowOff>0</xdr:rowOff>
    </xdr:from>
    <xdr:ext cx="1228725" cy="581025"/>
    <xdr:pic>
      <xdr:nvPicPr>
        <xdr:cNvPr id="673" name="Imagen 6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10126</xdr:col>
      <xdr:colOff>0</xdr:colOff>
      <xdr:row>152</xdr:row>
      <xdr:rowOff>0</xdr:rowOff>
    </xdr:from>
    <xdr:ext cx="1228725" cy="581025"/>
    <xdr:pic>
      <xdr:nvPicPr>
        <xdr:cNvPr id="674" name="Imagen 6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10142</xdr:col>
      <xdr:colOff>0</xdr:colOff>
      <xdr:row>152</xdr:row>
      <xdr:rowOff>0</xdr:rowOff>
    </xdr:from>
    <xdr:ext cx="1228725" cy="581025"/>
    <xdr:pic>
      <xdr:nvPicPr>
        <xdr:cNvPr id="675" name="Imagen 6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10158</xdr:col>
      <xdr:colOff>0</xdr:colOff>
      <xdr:row>152</xdr:row>
      <xdr:rowOff>0</xdr:rowOff>
    </xdr:from>
    <xdr:ext cx="1228725" cy="581025"/>
    <xdr:pic>
      <xdr:nvPicPr>
        <xdr:cNvPr id="676" name="Imagen 6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10174</xdr:col>
      <xdr:colOff>0</xdr:colOff>
      <xdr:row>152</xdr:row>
      <xdr:rowOff>0</xdr:rowOff>
    </xdr:from>
    <xdr:ext cx="1228725" cy="581025"/>
    <xdr:pic>
      <xdr:nvPicPr>
        <xdr:cNvPr id="677" name="Imagen 6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10190</xdr:col>
      <xdr:colOff>0</xdr:colOff>
      <xdr:row>152</xdr:row>
      <xdr:rowOff>0</xdr:rowOff>
    </xdr:from>
    <xdr:ext cx="1228725" cy="581025"/>
    <xdr:pic>
      <xdr:nvPicPr>
        <xdr:cNvPr id="678" name="Imagen 6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10206</xdr:col>
      <xdr:colOff>0</xdr:colOff>
      <xdr:row>152</xdr:row>
      <xdr:rowOff>0</xdr:rowOff>
    </xdr:from>
    <xdr:ext cx="1228725" cy="581025"/>
    <xdr:pic>
      <xdr:nvPicPr>
        <xdr:cNvPr id="679" name="Imagen 6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10222</xdr:col>
      <xdr:colOff>0</xdr:colOff>
      <xdr:row>152</xdr:row>
      <xdr:rowOff>0</xdr:rowOff>
    </xdr:from>
    <xdr:ext cx="1228725" cy="581025"/>
    <xdr:pic>
      <xdr:nvPicPr>
        <xdr:cNvPr id="680" name="Imagen 6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10238</xdr:col>
      <xdr:colOff>0</xdr:colOff>
      <xdr:row>152</xdr:row>
      <xdr:rowOff>0</xdr:rowOff>
    </xdr:from>
    <xdr:ext cx="1228725" cy="581025"/>
    <xdr:pic>
      <xdr:nvPicPr>
        <xdr:cNvPr id="681" name="Imagen 6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10254</xdr:col>
      <xdr:colOff>0</xdr:colOff>
      <xdr:row>152</xdr:row>
      <xdr:rowOff>0</xdr:rowOff>
    </xdr:from>
    <xdr:ext cx="1228725" cy="581025"/>
    <xdr:pic>
      <xdr:nvPicPr>
        <xdr:cNvPr id="682" name="Imagen 6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10270</xdr:col>
      <xdr:colOff>0</xdr:colOff>
      <xdr:row>152</xdr:row>
      <xdr:rowOff>0</xdr:rowOff>
    </xdr:from>
    <xdr:ext cx="1228725" cy="581025"/>
    <xdr:pic>
      <xdr:nvPicPr>
        <xdr:cNvPr id="683" name="Imagen 6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10286</xdr:col>
      <xdr:colOff>0</xdr:colOff>
      <xdr:row>152</xdr:row>
      <xdr:rowOff>0</xdr:rowOff>
    </xdr:from>
    <xdr:ext cx="1228725" cy="581025"/>
    <xdr:pic>
      <xdr:nvPicPr>
        <xdr:cNvPr id="684" name="Imagen 6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10302</xdr:col>
      <xdr:colOff>0</xdr:colOff>
      <xdr:row>152</xdr:row>
      <xdr:rowOff>0</xdr:rowOff>
    </xdr:from>
    <xdr:ext cx="1228725" cy="581025"/>
    <xdr:pic>
      <xdr:nvPicPr>
        <xdr:cNvPr id="685" name="Imagen 6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10318</xdr:col>
      <xdr:colOff>0</xdr:colOff>
      <xdr:row>152</xdr:row>
      <xdr:rowOff>0</xdr:rowOff>
    </xdr:from>
    <xdr:ext cx="1228725" cy="581025"/>
    <xdr:pic>
      <xdr:nvPicPr>
        <xdr:cNvPr id="686" name="Imagen 6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10334</xdr:col>
      <xdr:colOff>0</xdr:colOff>
      <xdr:row>152</xdr:row>
      <xdr:rowOff>0</xdr:rowOff>
    </xdr:from>
    <xdr:ext cx="1228725" cy="581025"/>
    <xdr:pic>
      <xdr:nvPicPr>
        <xdr:cNvPr id="687" name="Imagen 6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10350</xdr:col>
      <xdr:colOff>0</xdr:colOff>
      <xdr:row>152</xdr:row>
      <xdr:rowOff>0</xdr:rowOff>
    </xdr:from>
    <xdr:ext cx="1228725" cy="581025"/>
    <xdr:pic>
      <xdr:nvPicPr>
        <xdr:cNvPr id="688" name="Imagen 6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10366</xdr:col>
      <xdr:colOff>0</xdr:colOff>
      <xdr:row>152</xdr:row>
      <xdr:rowOff>0</xdr:rowOff>
    </xdr:from>
    <xdr:ext cx="1228725" cy="581025"/>
    <xdr:pic>
      <xdr:nvPicPr>
        <xdr:cNvPr id="689" name="Imagen 6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10382</xdr:col>
      <xdr:colOff>0</xdr:colOff>
      <xdr:row>152</xdr:row>
      <xdr:rowOff>0</xdr:rowOff>
    </xdr:from>
    <xdr:ext cx="1228725" cy="581025"/>
    <xdr:pic>
      <xdr:nvPicPr>
        <xdr:cNvPr id="690" name="Imagen 6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10398</xdr:col>
      <xdr:colOff>0</xdr:colOff>
      <xdr:row>152</xdr:row>
      <xdr:rowOff>0</xdr:rowOff>
    </xdr:from>
    <xdr:ext cx="1228725" cy="581025"/>
    <xdr:pic>
      <xdr:nvPicPr>
        <xdr:cNvPr id="691" name="Imagen 6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10414</xdr:col>
      <xdr:colOff>0</xdr:colOff>
      <xdr:row>152</xdr:row>
      <xdr:rowOff>0</xdr:rowOff>
    </xdr:from>
    <xdr:ext cx="1228725" cy="581025"/>
    <xdr:pic>
      <xdr:nvPicPr>
        <xdr:cNvPr id="692" name="Imagen 6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10430</xdr:col>
      <xdr:colOff>0</xdr:colOff>
      <xdr:row>152</xdr:row>
      <xdr:rowOff>0</xdr:rowOff>
    </xdr:from>
    <xdr:ext cx="1228725" cy="581025"/>
    <xdr:pic>
      <xdr:nvPicPr>
        <xdr:cNvPr id="693" name="Imagen 6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10446</xdr:col>
      <xdr:colOff>0</xdr:colOff>
      <xdr:row>152</xdr:row>
      <xdr:rowOff>0</xdr:rowOff>
    </xdr:from>
    <xdr:ext cx="1228725" cy="581025"/>
    <xdr:pic>
      <xdr:nvPicPr>
        <xdr:cNvPr id="694" name="Imagen 6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10462</xdr:col>
      <xdr:colOff>0</xdr:colOff>
      <xdr:row>152</xdr:row>
      <xdr:rowOff>0</xdr:rowOff>
    </xdr:from>
    <xdr:ext cx="1228725" cy="581025"/>
    <xdr:pic>
      <xdr:nvPicPr>
        <xdr:cNvPr id="695" name="Imagen 6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10478</xdr:col>
      <xdr:colOff>0</xdr:colOff>
      <xdr:row>152</xdr:row>
      <xdr:rowOff>0</xdr:rowOff>
    </xdr:from>
    <xdr:ext cx="1228725" cy="581025"/>
    <xdr:pic>
      <xdr:nvPicPr>
        <xdr:cNvPr id="696" name="Imagen 6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10494</xdr:col>
      <xdr:colOff>0</xdr:colOff>
      <xdr:row>152</xdr:row>
      <xdr:rowOff>0</xdr:rowOff>
    </xdr:from>
    <xdr:ext cx="1228725" cy="581025"/>
    <xdr:pic>
      <xdr:nvPicPr>
        <xdr:cNvPr id="697" name="Imagen 6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10510</xdr:col>
      <xdr:colOff>0</xdr:colOff>
      <xdr:row>152</xdr:row>
      <xdr:rowOff>0</xdr:rowOff>
    </xdr:from>
    <xdr:ext cx="1228725" cy="581025"/>
    <xdr:pic>
      <xdr:nvPicPr>
        <xdr:cNvPr id="698" name="Imagen 6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10526</xdr:col>
      <xdr:colOff>0</xdr:colOff>
      <xdr:row>152</xdr:row>
      <xdr:rowOff>0</xdr:rowOff>
    </xdr:from>
    <xdr:ext cx="1228725" cy="581025"/>
    <xdr:pic>
      <xdr:nvPicPr>
        <xdr:cNvPr id="699" name="Imagen 6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10542</xdr:col>
      <xdr:colOff>0</xdr:colOff>
      <xdr:row>152</xdr:row>
      <xdr:rowOff>0</xdr:rowOff>
    </xdr:from>
    <xdr:ext cx="1228725" cy="581025"/>
    <xdr:pic>
      <xdr:nvPicPr>
        <xdr:cNvPr id="700" name="Imagen 6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10558</xdr:col>
      <xdr:colOff>0</xdr:colOff>
      <xdr:row>152</xdr:row>
      <xdr:rowOff>0</xdr:rowOff>
    </xdr:from>
    <xdr:ext cx="1228725" cy="581025"/>
    <xdr:pic>
      <xdr:nvPicPr>
        <xdr:cNvPr id="701" name="Imagen 7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10574</xdr:col>
      <xdr:colOff>0</xdr:colOff>
      <xdr:row>152</xdr:row>
      <xdr:rowOff>0</xdr:rowOff>
    </xdr:from>
    <xdr:ext cx="1228725" cy="581025"/>
    <xdr:pic>
      <xdr:nvPicPr>
        <xdr:cNvPr id="702" name="Imagen 7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10590</xdr:col>
      <xdr:colOff>0</xdr:colOff>
      <xdr:row>152</xdr:row>
      <xdr:rowOff>0</xdr:rowOff>
    </xdr:from>
    <xdr:ext cx="1228725" cy="581025"/>
    <xdr:pic>
      <xdr:nvPicPr>
        <xdr:cNvPr id="703" name="Imagen 7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10606</xdr:col>
      <xdr:colOff>0</xdr:colOff>
      <xdr:row>152</xdr:row>
      <xdr:rowOff>0</xdr:rowOff>
    </xdr:from>
    <xdr:ext cx="1228725" cy="581025"/>
    <xdr:pic>
      <xdr:nvPicPr>
        <xdr:cNvPr id="704" name="Imagen 7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10622</xdr:col>
      <xdr:colOff>0</xdr:colOff>
      <xdr:row>152</xdr:row>
      <xdr:rowOff>0</xdr:rowOff>
    </xdr:from>
    <xdr:ext cx="1228725" cy="581025"/>
    <xdr:pic>
      <xdr:nvPicPr>
        <xdr:cNvPr id="705" name="Imagen 7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10638</xdr:col>
      <xdr:colOff>0</xdr:colOff>
      <xdr:row>152</xdr:row>
      <xdr:rowOff>0</xdr:rowOff>
    </xdr:from>
    <xdr:ext cx="1228725" cy="581025"/>
    <xdr:pic>
      <xdr:nvPicPr>
        <xdr:cNvPr id="706" name="Imagen 7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10654</xdr:col>
      <xdr:colOff>0</xdr:colOff>
      <xdr:row>152</xdr:row>
      <xdr:rowOff>0</xdr:rowOff>
    </xdr:from>
    <xdr:ext cx="1228725" cy="581025"/>
    <xdr:pic>
      <xdr:nvPicPr>
        <xdr:cNvPr id="707" name="Imagen 7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10670</xdr:col>
      <xdr:colOff>0</xdr:colOff>
      <xdr:row>152</xdr:row>
      <xdr:rowOff>0</xdr:rowOff>
    </xdr:from>
    <xdr:ext cx="1228725" cy="581025"/>
    <xdr:pic>
      <xdr:nvPicPr>
        <xdr:cNvPr id="708" name="Imagen 7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10686</xdr:col>
      <xdr:colOff>0</xdr:colOff>
      <xdr:row>152</xdr:row>
      <xdr:rowOff>0</xdr:rowOff>
    </xdr:from>
    <xdr:ext cx="1228725" cy="581025"/>
    <xdr:pic>
      <xdr:nvPicPr>
        <xdr:cNvPr id="709" name="Imagen 7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10702</xdr:col>
      <xdr:colOff>0</xdr:colOff>
      <xdr:row>152</xdr:row>
      <xdr:rowOff>0</xdr:rowOff>
    </xdr:from>
    <xdr:ext cx="1228725" cy="581025"/>
    <xdr:pic>
      <xdr:nvPicPr>
        <xdr:cNvPr id="710" name="Imagen 7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10718</xdr:col>
      <xdr:colOff>0</xdr:colOff>
      <xdr:row>152</xdr:row>
      <xdr:rowOff>0</xdr:rowOff>
    </xdr:from>
    <xdr:ext cx="1228725" cy="581025"/>
    <xdr:pic>
      <xdr:nvPicPr>
        <xdr:cNvPr id="711" name="Imagen 7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10734</xdr:col>
      <xdr:colOff>0</xdr:colOff>
      <xdr:row>152</xdr:row>
      <xdr:rowOff>0</xdr:rowOff>
    </xdr:from>
    <xdr:ext cx="1228725" cy="581025"/>
    <xdr:pic>
      <xdr:nvPicPr>
        <xdr:cNvPr id="712" name="Imagen 7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10750</xdr:col>
      <xdr:colOff>0</xdr:colOff>
      <xdr:row>152</xdr:row>
      <xdr:rowOff>0</xdr:rowOff>
    </xdr:from>
    <xdr:ext cx="1228725" cy="581025"/>
    <xdr:pic>
      <xdr:nvPicPr>
        <xdr:cNvPr id="713" name="Imagen 7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10766</xdr:col>
      <xdr:colOff>0</xdr:colOff>
      <xdr:row>152</xdr:row>
      <xdr:rowOff>0</xdr:rowOff>
    </xdr:from>
    <xdr:ext cx="1228725" cy="581025"/>
    <xdr:pic>
      <xdr:nvPicPr>
        <xdr:cNvPr id="714" name="Imagen 7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10782</xdr:col>
      <xdr:colOff>0</xdr:colOff>
      <xdr:row>152</xdr:row>
      <xdr:rowOff>0</xdr:rowOff>
    </xdr:from>
    <xdr:ext cx="1228725" cy="581025"/>
    <xdr:pic>
      <xdr:nvPicPr>
        <xdr:cNvPr id="715" name="Imagen 7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10798</xdr:col>
      <xdr:colOff>0</xdr:colOff>
      <xdr:row>152</xdr:row>
      <xdr:rowOff>0</xdr:rowOff>
    </xdr:from>
    <xdr:ext cx="1228725" cy="581025"/>
    <xdr:pic>
      <xdr:nvPicPr>
        <xdr:cNvPr id="716" name="Imagen 7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10814</xdr:col>
      <xdr:colOff>0</xdr:colOff>
      <xdr:row>152</xdr:row>
      <xdr:rowOff>0</xdr:rowOff>
    </xdr:from>
    <xdr:ext cx="1228725" cy="581025"/>
    <xdr:pic>
      <xdr:nvPicPr>
        <xdr:cNvPr id="717" name="Imagen 7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10830</xdr:col>
      <xdr:colOff>0</xdr:colOff>
      <xdr:row>152</xdr:row>
      <xdr:rowOff>0</xdr:rowOff>
    </xdr:from>
    <xdr:ext cx="1228725" cy="581025"/>
    <xdr:pic>
      <xdr:nvPicPr>
        <xdr:cNvPr id="718" name="Imagen 7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10846</xdr:col>
      <xdr:colOff>0</xdr:colOff>
      <xdr:row>152</xdr:row>
      <xdr:rowOff>0</xdr:rowOff>
    </xdr:from>
    <xdr:ext cx="1228725" cy="581025"/>
    <xdr:pic>
      <xdr:nvPicPr>
        <xdr:cNvPr id="719" name="Imagen 7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10862</xdr:col>
      <xdr:colOff>0</xdr:colOff>
      <xdr:row>152</xdr:row>
      <xdr:rowOff>0</xdr:rowOff>
    </xdr:from>
    <xdr:ext cx="1228725" cy="581025"/>
    <xdr:pic>
      <xdr:nvPicPr>
        <xdr:cNvPr id="720" name="Imagen 7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10878</xdr:col>
      <xdr:colOff>0</xdr:colOff>
      <xdr:row>152</xdr:row>
      <xdr:rowOff>0</xdr:rowOff>
    </xdr:from>
    <xdr:ext cx="1228725" cy="581025"/>
    <xdr:pic>
      <xdr:nvPicPr>
        <xdr:cNvPr id="721" name="Imagen 7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10894</xdr:col>
      <xdr:colOff>0</xdr:colOff>
      <xdr:row>152</xdr:row>
      <xdr:rowOff>0</xdr:rowOff>
    </xdr:from>
    <xdr:ext cx="1228725" cy="581025"/>
    <xdr:pic>
      <xdr:nvPicPr>
        <xdr:cNvPr id="722" name="Imagen 7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10910</xdr:col>
      <xdr:colOff>0</xdr:colOff>
      <xdr:row>152</xdr:row>
      <xdr:rowOff>0</xdr:rowOff>
    </xdr:from>
    <xdr:ext cx="1228725" cy="581025"/>
    <xdr:pic>
      <xdr:nvPicPr>
        <xdr:cNvPr id="723" name="Imagen 7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10926</xdr:col>
      <xdr:colOff>0</xdr:colOff>
      <xdr:row>152</xdr:row>
      <xdr:rowOff>0</xdr:rowOff>
    </xdr:from>
    <xdr:ext cx="1228725" cy="581025"/>
    <xdr:pic>
      <xdr:nvPicPr>
        <xdr:cNvPr id="724" name="Imagen 7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10942</xdr:col>
      <xdr:colOff>0</xdr:colOff>
      <xdr:row>152</xdr:row>
      <xdr:rowOff>0</xdr:rowOff>
    </xdr:from>
    <xdr:ext cx="1228725" cy="581025"/>
    <xdr:pic>
      <xdr:nvPicPr>
        <xdr:cNvPr id="725" name="Imagen 7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10958</xdr:col>
      <xdr:colOff>0</xdr:colOff>
      <xdr:row>152</xdr:row>
      <xdr:rowOff>0</xdr:rowOff>
    </xdr:from>
    <xdr:ext cx="1228725" cy="581025"/>
    <xdr:pic>
      <xdr:nvPicPr>
        <xdr:cNvPr id="726" name="Imagen 7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10974</xdr:col>
      <xdr:colOff>0</xdr:colOff>
      <xdr:row>152</xdr:row>
      <xdr:rowOff>0</xdr:rowOff>
    </xdr:from>
    <xdr:ext cx="1228725" cy="581025"/>
    <xdr:pic>
      <xdr:nvPicPr>
        <xdr:cNvPr id="727" name="Imagen 7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10990</xdr:col>
      <xdr:colOff>0</xdr:colOff>
      <xdr:row>152</xdr:row>
      <xdr:rowOff>0</xdr:rowOff>
    </xdr:from>
    <xdr:ext cx="1228725" cy="581025"/>
    <xdr:pic>
      <xdr:nvPicPr>
        <xdr:cNvPr id="728" name="Imagen 7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11006</xdr:col>
      <xdr:colOff>0</xdr:colOff>
      <xdr:row>152</xdr:row>
      <xdr:rowOff>0</xdr:rowOff>
    </xdr:from>
    <xdr:ext cx="1228725" cy="581025"/>
    <xdr:pic>
      <xdr:nvPicPr>
        <xdr:cNvPr id="729" name="Imagen 7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11022</xdr:col>
      <xdr:colOff>0</xdr:colOff>
      <xdr:row>152</xdr:row>
      <xdr:rowOff>0</xdr:rowOff>
    </xdr:from>
    <xdr:ext cx="1228725" cy="581025"/>
    <xdr:pic>
      <xdr:nvPicPr>
        <xdr:cNvPr id="730" name="Imagen 7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11038</xdr:col>
      <xdr:colOff>0</xdr:colOff>
      <xdr:row>152</xdr:row>
      <xdr:rowOff>0</xdr:rowOff>
    </xdr:from>
    <xdr:ext cx="1228725" cy="581025"/>
    <xdr:pic>
      <xdr:nvPicPr>
        <xdr:cNvPr id="731" name="Imagen 7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11054</xdr:col>
      <xdr:colOff>0</xdr:colOff>
      <xdr:row>152</xdr:row>
      <xdr:rowOff>0</xdr:rowOff>
    </xdr:from>
    <xdr:ext cx="1228725" cy="581025"/>
    <xdr:pic>
      <xdr:nvPicPr>
        <xdr:cNvPr id="732" name="Imagen 7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11070</xdr:col>
      <xdr:colOff>0</xdr:colOff>
      <xdr:row>152</xdr:row>
      <xdr:rowOff>0</xdr:rowOff>
    </xdr:from>
    <xdr:ext cx="1228725" cy="581025"/>
    <xdr:pic>
      <xdr:nvPicPr>
        <xdr:cNvPr id="733" name="Imagen 7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11086</xdr:col>
      <xdr:colOff>0</xdr:colOff>
      <xdr:row>152</xdr:row>
      <xdr:rowOff>0</xdr:rowOff>
    </xdr:from>
    <xdr:ext cx="1228725" cy="581025"/>
    <xdr:pic>
      <xdr:nvPicPr>
        <xdr:cNvPr id="734" name="Imagen 7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11102</xdr:col>
      <xdr:colOff>0</xdr:colOff>
      <xdr:row>152</xdr:row>
      <xdr:rowOff>0</xdr:rowOff>
    </xdr:from>
    <xdr:ext cx="1228725" cy="581025"/>
    <xdr:pic>
      <xdr:nvPicPr>
        <xdr:cNvPr id="735" name="Imagen 7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11118</xdr:col>
      <xdr:colOff>0</xdr:colOff>
      <xdr:row>152</xdr:row>
      <xdr:rowOff>0</xdr:rowOff>
    </xdr:from>
    <xdr:ext cx="1228725" cy="581025"/>
    <xdr:pic>
      <xdr:nvPicPr>
        <xdr:cNvPr id="736" name="Imagen 7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11134</xdr:col>
      <xdr:colOff>0</xdr:colOff>
      <xdr:row>152</xdr:row>
      <xdr:rowOff>0</xdr:rowOff>
    </xdr:from>
    <xdr:ext cx="1228725" cy="581025"/>
    <xdr:pic>
      <xdr:nvPicPr>
        <xdr:cNvPr id="737" name="Imagen 7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11150</xdr:col>
      <xdr:colOff>0</xdr:colOff>
      <xdr:row>152</xdr:row>
      <xdr:rowOff>0</xdr:rowOff>
    </xdr:from>
    <xdr:ext cx="1228725" cy="581025"/>
    <xdr:pic>
      <xdr:nvPicPr>
        <xdr:cNvPr id="738" name="Imagen 7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11166</xdr:col>
      <xdr:colOff>0</xdr:colOff>
      <xdr:row>152</xdr:row>
      <xdr:rowOff>0</xdr:rowOff>
    </xdr:from>
    <xdr:ext cx="1228725" cy="581025"/>
    <xdr:pic>
      <xdr:nvPicPr>
        <xdr:cNvPr id="739" name="Imagen 7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11182</xdr:col>
      <xdr:colOff>0</xdr:colOff>
      <xdr:row>152</xdr:row>
      <xdr:rowOff>0</xdr:rowOff>
    </xdr:from>
    <xdr:ext cx="1228725" cy="581025"/>
    <xdr:pic>
      <xdr:nvPicPr>
        <xdr:cNvPr id="740" name="Imagen 7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11198</xdr:col>
      <xdr:colOff>0</xdr:colOff>
      <xdr:row>152</xdr:row>
      <xdr:rowOff>0</xdr:rowOff>
    </xdr:from>
    <xdr:ext cx="1228725" cy="581025"/>
    <xdr:pic>
      <xdr:nvPicPr>
        <xdr:cNvPr id="741" name="Imagen 7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11214</xdr:col>
      <xdr:colOff>0</xdr:colOff>
      <xdr:row>152</xdr:row>
      <xdr:rowOff>0</xdr:rowOff>
    </xdr:from>
    <xdr:ext cx="1228725" cy="581025"/>
    <xdr:pic>
      <xdr:nvPicPr>
        <xdr:cNvPr id="742" name="Imagen 7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11230</xdr:col>
      <xdr:colOff>0</xdr:colOff>
      <xdr:row>152</xdr:row>
      <xdr:rowOff>0</xdr:rowOff>
    </xdr:from>
    <xdr:ext cx="1228725" cy="581025"/>
    <xdr:pic>
      <xdr:nvPicPr>
        <xdr:cNvPr id="743" name="Imagen 7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11246</xdr:col>
      <xdr:colOff>0</xdr:colOff>
      <xdr:row>152</xdr:row>
      <xdr:rowOff>0</xdr:rowOff>
    </xdr:from>
    <xdr:ext cx="1228725" cy="581025"/>
    <xdr:pic>
      <xdr:nvPicPr>
        <xdr:cNvPr id="744" name="Imagen 7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11262</xdr:col>
      <xdr:colOff>0</xdr:colOff>
      <xdr:row>152</xdr:row>
      <xdr:rowOff>0</xdr:rowOff>
    </xdr:from>
    <xdr:ext cx="1228725" cy="581025"/>
    <xdr:pic>
      <xdr:nvPicPr>
        <xdr:cNvPr id="745" name="Imagen 7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11278</xdr:col>
      <xdr:colOff>0</xdr:colOff>
      <xdr:row>152</xdr:row>
      <xdr:rowOff>0</xdr:rowOff>
    </xdr:from>
    <xdr:ext cx="1228725" cy="581025"/>
    <xdr:pic>
      <xdr:nvPicPr>
        <xdr:cNvPr id="746" name="Imagen 7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11294</xdr:col>
      <xdr:colOff>0</xdr:colOff>
      <xdr:row>152</xdr:row>
      <xdr:rowOff>0</xdr:rowOff>
    </xdr:from>
    <xdr:ext cx="1228725" cy="581025"/>
    <xdr:pic>
      <xdr:nvPicPr>
        <xdr:cNvPr id="747" name="Imagen 7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11310</xdr:col>
      <xdr:colOff>0</xdr:colOff>
      <xdr:row>152</xdr:row>
      <xdr:rowOff>0</xdr:rowOff>
    </xdr:from>
    <xdr:ext cx="1228725" cy="581025"/>
    <xdr:pic>
      <xdr:nvPicPr>
        <xdr:cNvPr id="748" name="Imagen 7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11326</xdr:col>
      <xdr:colOff>0</xdr:colOff>
      <xdr:row>152</xdr:row>
      <xdr:rowOff>0</xdr:rowOff>
    </xdr:from>
    <xdr:ext cx="1228725" cy="581025"/>
    <xdr:pic>
      <xdr:nvPicPr>
        <xdr:cNvPr id="749" name="Imagen 7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11342</xdr:col>
      <xdr:colOff>0</xdr:colOff>
      <xdr:row>152</xdr:row>
      <xdr:rowOff>0</xdr:rowOff>
    </xdr:from>
    <xdr:ext cx="1228725" cy="581025"/>
    <xdr:pic>
      <xdr:nvPicPr>
        <xdr:cNvPr id="750" name="Imagen 7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11358</xdr:col>
      <xdr:colOff>0</xdr:colOff>
      <xdr:row>152</xdr:row>
      <xdr:rowOff>0</xdr:rowOff>
    </xdr:from>
    <xdr:ext cx="1228725" cy="581025"/>
    <xdr:pic>
      <xdr:nvPicPr>
        <xdr:cNvPr id="751" name="Imagen 7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11374</xdr:col>
      <xdr:colOff>0</xdr:colOff>
      <xdr:row>152</xdr:row>
      <xdr:rowOff>0</xdr:rowOff>
    </xdr:from>
    <xdr:ext cx="1228725" cy="581025"/>
    <xdr:pic>
      <xdr:nvPicPr>
        <xdr:cNvPr id="752" name="Imagen 7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11390</xdr:col>
      <xdr:colOff>0</xdr:colOff>
      <xdr:row>152</xdr:row>
      <xdr:rowOff>0</xdr:rowOff>
    </xdr:from>
    <xdr:ext cx="1228725" cy="581025"/>
    <xdr:pic>
      <xdr:nvPicPr>
        <xdr:cNvPr id="753" name="Imagen 7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11406</xdr:col>
      <xdr:colOff>0</xdr:colOff>
      <xdr:row>152</xdr:row>
      <xdr:rowOff>0</xdr:rowOff>
    </xdr:from>
    <xdr:ext cx="1228725" cy="581025"/>
    <xdr:pic>
      <xdr:nvPicPr>
        <xdr:cNvPr id="754" name="Imagen 7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11422</xdr:col>
      <xdr:colOff>0</xdr:colOff>
      <xdr:row>152</xdr:row>
      <xdr:rowOff>0</xdr:rowOff>
    </xdr:from>
    <xdr:ext cx="1228725" cy="581025"/>
    <xdr:pic>
      <xdr:nvPicPr>
        <xdr:cNvPr id="755" name="Imagen 7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11438</xdr:col>
      <xdr:colOff>0</xdr:colOff>
      <xdr:row>152</xdr:row>
      <xdr:rowOff>0</xdr:rowOff>
    </xdr:from>
    <xdr:ext cx="1228725" cy="581025"/>
    <xdr:pic>
      <xdr:nvPicPr>
        <xdr:cNvPr id="756" name="Imagen 7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11454</xdr:col>
      <xdr:colOff>0</xdr:colOff>
      <xdr:row>152</xdr:row>
      <xdr:rowOff>0</xdr:rowOff>
    </xdr:from>
    <xdr:ext cx="1228725" cy="581025"/>
    <xdr:pic>
      <xdr:nvPicPr>
        <xdr:cNvPr id="757" name="Imagen 7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11470</xdr:col>
      <xdr:colOff>0</xdr:colOff>
      <xdr:row>152</xdr:row>
      <xdr:rowOff>0</xdr:rowOff>
    </xdr:from>
    <xdr:ext cx="1228725" cy="581025"/>
    <xdr:pic>
      <xdr:nvPicPr>
        <xdr:cNvPr id="758" name="Imagen 7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11486</xdr:col>
      <xdr:colOff>0</xdr:colOff>
      <xdr:row>152</xdr:row>
      <xdr:rowOff>0</xdr:rowOff>
    </xdr:from>
    <xdr:ext cx="1228725" cy="581025"/>
    <xdr:pic>
      <xdr:nvPicPr>
        <xdr:cNvPr id="759" name="Imagen 7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11502</xdr:col>
      <xdr:colOff>0</xdr:colOff>
      <xdr:row>152</xdr:row>
      <xdr:rowOff>0</xdr:rowOff>
    </xdr:from>
    <xdr:ext cx="1228725" cy="581025"/>
    <xdr:pic>
      <xdr:nvPicPr>
        <xdr:cNvPr id="760" name="Imagen 7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11518</xdr:col>
      <xdr:colOff>0</xdr:colOff>
      <xdr:row>152</xdr:row>
      <xdr:rowOff>0</xdr:rowOff>
    </xdr:from>
    <xdr:ext cx="1228725" cy="581025"/>
    <xdr:pic>
      <xdr:nvPicPr>
        <xdr:cNvPr id="761" name="Imagen 7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11534</xdr:col>
      <xdr:colOff>0</xdr:colOff>
      <xdr:row>152</xdr:row>
      <xdr:rowOff>0</xdr:rowOff>
    </xdr:from>
    <xdr:ext cx="1228725" cy="581025"/>
    <xdr:pic>
      <xdr:nvPicPr>
        <xdr:cNvPr id="762" name="Imagen 7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11550</xdr:col>
      <xdr:colOff>0</xdr:colOff>
      <xdr:row>152</xdr:row>
      <xdr:rowOff>0</xdr:rowOff>
    </xdr:from>
    <xdr:ext cx="1228725" cy="581025"/>
    <xdr:pic>
      <xdr:nvPicPr>
        <xdr:cNvPr id="763" name="Imagen 7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11566</xdr:col>
      <xdr:colOff>0</xdr:colOff>
      <xdr:row>152</xdr:row>
      <xdr:rowOff>0</xdr:rowOff>
    </xdr:from>
    <xdr:ext cx="1228725" cy="581025"/>
    <xdr:pic>
      <xdr:nvPicPr>
        <xdr:cNvPr id="764" name="Imagen 7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11582</xdr:col>
      <xdr:colOff>0</xdr:colOff>
      <xdr:row>152</xdr:row>
      <xdr:rowOff>0</xdr:rowOff>
    </xdr:from>
    <xdr:ext cx="1228725" cy="581025"/>
    <xdr:pic>
      <xdr:nvPicPr>
        <xdr:cNvPr id="765" name="Imagen 7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11598</xdr:col>
      <xdr:colOff>0</xdr:colOff>
      <xdr:row>152</xdr:row>
      <xdr:rowOff>0</xdr:rowOff>
    </xdr:from>
    <xdr:ext cx="1228725" cy="581025"/>
    <xdr:pic>
      <xdr:nvPicPr>
        <xdr:cNvPr id="766" name="Imagen 7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11614</xdr:col>
      <xdr:colOff>0</xdr:colOff>
      <xdr:row>152</xdr:row>
      <xdr:rowOff>0</xdr:rowOff>
    </xdr:from>
    <xdr:ext cx="1228725" cy="581025"/>
    <xdr:pic>
      <xdr:nvPicPr>
        <xdr:cNvPr id="767" name="Imagen 7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11630</xdr:col>
      <xdr:colOff>0</xdr:colOff>
      <xdr:row>152</xdr:row>
      <xdr:rowOff>0</xdr:rowOff>
    </xdr:from>
    <xdr:ext cx="1228725" cy="581025"/>
    <xdr:pic>
      <xdr:nvPicPr>
        <xdr:cNvPr id="768" name="Imagen 7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11646</xdr:col>
      <xdr:colOff>0</xdr:colOff>
      <xdr:row>152</xdr:row>
      <xdr:rowOff>0</xdr:rowOff>
    </xdr:from>
    <xdr:ext cx="1228725" cy="581025"/>
    <xdr:pic>
      <xdr:nvPicPr>
        <xdr:cNvPr id="769" name="Imagen 7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11662</xdr:col>
      <xdr:colOff>0</xdr:colOff>
      <xdr:row>152</xdr:row>
      <xdr:rowOff>0</xdr:rowOff>
    </xdr:from>
    <xdr:ext cx="1228725" cy="581025"/>
    <xdr:pic>
      <xdr:nvPicPr>
        <xdr:cNvPr id="770" name="Imagen 7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11678</xdr:col>
      <xdr:colOff>0</xdr:colOff>
      <xdr:row>152</xdr:row>
      <xdr:rowOff>0</xdr:rowOff>
    </xdr:from>
    <xdr:ext cx="1228725" cy="581025"/>
    <xdr:pic>
      <xdr:nvPicPr>
        <xdr:cNvPr id="771" name="Imagen 7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11694</xdr:col>
      <xdr:colOff>0</xdr:colOff>
      <xdr:row>152</xdr:row>
      <xdr:rowOff>0</xdr:rowOff>
    </xdr:from>
    <xdr:ext cx="1228725" cy="581025"/>
    <xdr:pic>
      <xdr:nvPicPr>
        <xdr:cNvPr id="772" name="Imagen 7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11710</xdr:col>
      <xdr:colOff>0</xdr:colOff>
      <xdr:row>152</xdr:row>
      <xdr:rowOff>0</xdr:rowOff>
    </xdr:from>
    <xdr:ext cx="1228725" cy="581025"/>
    <xdr:pic>
      <xdr:nvPicPr>
        <xdr:cNvPr id="773" name="Imagen 7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11726</xdr:col>
      <xdr:colOff>0</xdr:colOff>
      <xdr:row>152</xdr:row>
      <xdr:rowOff>0</xdr:rowOff>
    </xdr:from>
    <xdr:ext cx="1228725" cy="581025"/>
    <xdr:pic>
      <xdr:nvPicPr>
        <xdr:cNvPr id="774" name="Imagen 7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11742</xdr:col>
      <xdr:colOff>0</xdr:colOff>
      <xdr:row>152</xdr:row>
      <xdr:rowOff>0</xdr:rowOff>
    </xdr:from>
    <xdr:ext cx="1228725" cy="581025"/>
    <xdr:pic>
      <xdr:nvPicPr>
        <xdr:cNvPr id="775" name="Imagen 7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11758</xdr:col>
      <xdr:colOff>0</xdr:colOff>
      <xdr:row>152</xdr:row>
      <xdr:rowOff>0</xdr:rowOff>
    </xdr:from>
    <xdr:ext cx="1228725" cy="581025"/>
    <xdr:pic>
      <xdr:nvPicPr>
        <xdr:cNvPr id="776" name="Imagen 7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11774</xdr:col>
      <xdr:colOff>0</xdr:colOff>
      <xdr:row>152</xdr:row>
      <xdr:rowOff>0</xdr:rowOff>
    </xdr:from>
    <xdr:ext cx="1228725" cy="581025"/>
    <xdr:pic>
      <xdr:nvPicPr>
        <xdr:cNvPr id="777" name="Imagen 7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11790</xdr:col>
      <xdr:colOff>0</xdr:colOff>
      <xdr:row>152</xdr:row>
      <xdr:rowOff>0</xdr:rowOff>
    </xdr:from>
    <xdr:ext cx="1228725" cy="581025"/>
    <xdr:pic>
      <xdr:nvPicPr>
        <xdr:cNvPr id="778" name="Imagen 7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11806</xdr:col>
      <xdr:colOff>0</xdr:colOff>
      <xdr:row>152</xdr:row>
      <xdr:rowOff>0</xdr:rowOff>
    </xdr:from>
    <xdr:ext cx="1228725" cy="581025"/>
    <xdr:pic>
      <xdr:nvPicPr>
        <xdr:cNvPr id="779" name="Imagen 7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11822</xdr:col>
      <xdr:colOff>0</xdr:colOff>
      <xdr:row>152</xdr:row>
      <xdr:rowOff>0</xdr:rowOff>
    </xdr:from>
    <xdr:ext cx="1228725" cy="581025"/>
    <xdr:pic>
      <xdr:nvPicPr>
        <xdr:cNvPr id="780" name="Imagen 7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11838</xdr:col>
      <xdr:colOff>0</xdr:colOff>
      <xdr:row>152</xdr:row>
      <xdr:rowOff>0</xdr:rowOff>
    </xdr:from>
    <xdr:ext cx="1228725" cy="581025"/>
    <xdr:pic>
      <xdr:nvPicPr>
        <xdr:cNvPr id="781" name="Imagen 7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11854</xdr:col>
      <xdr:colOff>0</xdr:colOff>
      <xdr:row>152</xdr:row>
      <xdr:rowOff>0</xdr:rowOff>
    </xdr:from>
    <xdr:ext cx="1228725" cy="581025"/>
    <xdr:pic>
      <xdr:nvPicPr>
        <xdr:cNvPr id="782" name="Imagen 7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11870</xdr:col>
      <xdr:colOff>0</xdr:colOff>
      <xdr:row>152</xdr:row>
      <xdr:rowOff>0</xdr:rowOff>
    </xdr:from>
    <xdr:ext cx="1228725" cy="581025"/>
    <xdr:pic>
      <xdr:nvPicPr>
        <xdr:cNvPr id="783" name="Imagen 7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11886</xdr:col>
      <xdr:colOff>0</xdr:colOff>
      <xdr:row>152</xdr:row>
      <xdr:rowOff>0</xdr:rowOff>
    </xdr:from>
    <xdr:ext cx="1228725" cy="581025"/>
    <xdr:pic>
      <xdr:nvPicPr>
        <xdr:cNvPr id="784" name="Imagen 7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11902</xdr:col>
      <xdr:colOff>0</xdr:colOff>
      <xdr:row>152</xdr:row>
      <xdr:rowOff>0</xdr:rowOff>
    </xdr:from>
    <xdr:ext cx="1228725" cy="581025"/>
    <xdr:pic>
      <xdr:nvPicPr>
        <xdr:cNvPr id="785" name="Imagen 7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11918</xdr:col>
      <xdr:colOff>0</xdr:colOff>
      <xdr:row>152</xdr:row>
      <xdr:rowOff>0</xdr:rowOff>
    </xdr:from>
    <xdr:ext cx="1228725" cy="581025"/>
    <xdr:pic>
      <xdr:nvPicPr>
        <xdr:cNvPr id="786" name="Imagen 7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11934</xdr:col>
      <xdr:colOff>0</xdr:colOff>
      <xdr:row>152</xdr:row>
      <xdr:rowOff>0</xdr:rowOff>
    </xdr:from>
    <xdr:ext cx="1228725" cy="581025"/>
    <xdr:pic>
      <xdr:nvPicPr>
        <xdr:cNvPr id="787" name="Imagen 7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11950</xdr:col>
      <xdr:colOff>0</xdr:colOff>
      <xdr:row>152</xdr:row>
      <xdr:rowOff>0</xdr:rowOff>
    </xdr:from>
    <xdr:ext cx="1228725" cy="581025"/>
    <xdr:pic>
      <xdr:nvPicPr>
        <xdr:cNvPr id="788" name="Imagen 7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11966</xdr:col>
      <xdr:colOff>0</xdr:colOff>
      <xdr:row>152</xdr:row>
      <xdr:rowOff>0</xdr:rowOff>
    </xdr:from>
    <xdr:ext cx="1228725" cy="581025"/>
    <xdr:pic>
      <xdr:nvPicPr>
        <xdr:cNvPr id="789" name="Imagen 7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11982</xdr:col>
      <xdr:colOff>0</xdr:colOff>
      <xdr:row>152</xdr:row>
      <xdr:rowOff>0</xdr:rowOff>
    </xdr:from>
    <xdr:ext cx="1228725" cy="581025"/>
    <xdr:pic>
      <xdr:nvPicPr>
        <xdr:cNvPr id="790" name="Imagen 7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11998</xdr:col>
      <xdr:colOff>0</xdr:colOff>
      <xdr:row>152</xdr:row>
      <xdr:rowOff>0</xdr:rowOff>
    </xdr:from>
    <xdr:ext cx="1228725" cy="581025"/>
    <xdr:pic>
      <xdr:nvPicPr>
        <xdr:cNvPr id="791" name="Imagen 7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12014</xdr:col>
      <xdr:colOff>0</xdr:colOff>
      <xdr:row>152</xdr:row>
      <xdr:rowOff>0</xdr:rowOff>
    </xdr:from>
    <xdr:ext cx="1228725" cy="581025"/>
    <xdr:pic>
      <xdr:nvPicPr>
        <xdr:cNvPr id="792" name="Imagen 7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12030</xdr:col>
      <xdr:colOff>0</xdr:colOff>
      <xdr:row>152</xdr:row>
      <xdr:rowOff>0</xdr:rowOff>
    </xdr:from>
    <xdr:ext cx="1228725" cy="581025"/>
    <xdr:pic>
      <xdr:nvPicPr>
        <xdr:cNvPr id="793" name="Imagen 7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12046</xdr:col>
      <xdr:colOff>0</xdr:colOff>
      <xdr:row>152</xdr:row>
      <xdr:rowOff>0</xdr:rowOff>
    </xdr:from>
    <xdr:ext cx="1228725" cy="581025"/>
    <xdr:pic>
      <xdr:nvPicPr>
        <xdr:cNvPr id="794" name="Imagen 7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12062</xdr:col>
      <xdr:colOff>0</xdr:colOff>
      <xdr:row>152</xdr:row>
      <xdr:rowOff>0</xdr:rowOff>
    </xdr:from>
    <xdr:ext cx="1228725" cy="581025"/>
    <xdr:pic>
      <xdr:nvPicPr>
        <xdr:cNvPr id="795" name="Imagen 7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12078</xdr:col>
      <xdr:colOff>0</xdr:colOff>
      <xdr:row>152</xdr:row>
      <xdr:rowOff>0</xdr:rowOff>
    </xdr:from>
    <xdr:ext cx="1228725" cy="581025"/>
    <xdr:pic>
      <xdr:nvPicPr>
        <xdr:cNvPr id="796" name="Imagen 7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12094</xdr:col>
      <xdr:colOff>0</xdr:colOff>
      <xdr:row>152</xdr:row>
      <xdr:rowOff>0</xdr:rowOff>
    </xdr:from>
    <xdr:ext cx="1228725" cy="581025"/>
    <xdr:pic>
      <xdr:nvPicPr>
        <xdr:cNvPr id="797" name="Imagen 7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12110</xdr:col>
      <xdr:colOff>0</xdr:colOff>
      <xdr:row>152</xdr:row>
      <xdr:rowOff>0</xdr:rowOff>
    </xdr:from>
    <xdr:ext cx="1228725" cy="581025"/>
    <xdr:pic>
      <xdr:nvPicPr>
        <xdr:cNvPr id="798" name="Imagen 7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12126</xdr:col>
      <xdr:colOff>0</xdr:colOff>
      <xdr:row>152</xdr:row>
      <xdr:rowOff>0</xdr:rowOff>
    </xdr:from>
    <xdr:ext cx="1228725" cy="581025"/>
    <xdr:pic>
      <xdr:nvPicPr>
        <xdr:cNvPr id="799" name="Imagen 7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12142</xdr:col>
      <xdr:colOff>0</xdr:colOff>
      <xdr:row>152</xdr:row>
      <xdr:rowOff>0</xdr:rowOff>
    </xdr:from>
    <xdr:ext cx="1228725" cy="581025"/>
    <xdr:pic>
      <xdr:nvPicPr>
        <xdr:cNvPr id="800" name="Imagen 7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12158</xdr:col>
      <xdr:colOff>0</xdr:colOff>
      <xdr:row>152</xdr:row>
      <xdr:rowOff>0</xdr:rowOff>
    </xdr:from>
    <xdr:ext cx="1228725" cy="581025"/>
    <xdr:pic>
      <xdr:nvPicPr>
        <xdr:cNvPr id="801" name="Imagen 8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12174</xdr:col>
      <xdr:colOff>0</xdr:colOff>
      <xdr:row>152</xdr:row>
      <xdr:rowOff>0</xdr:rowOff>
    </xdr:from>
    <xdr:ext cx="1228725" cy="581025"/>
    <xdr:pic>
      <xdr:nvPicPr>
        <xdr:cNvPr id="802" name="Imagen 8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12190</xdr:col>
      <xdr:colOff>0</xdr:colOff>
      <xdr:row>152</xdr:row>
      <xdr:rowOff>0</xdr:rowOff>
    </xdr:from>
    <xdr:ext cx="1228725" cy="581025"/>
    <xdr:pic>
      <xdr:nvPicPr>
        <xdr:cNvPr id="803" name="Imagen 8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12206</xdr:col>
      <xdr:colOff>0</xdr:colOff>
      <xdr:row>152</xdr:row>
      <xdr:rowOff>0</xdr:rowOff>
    </xdr:from>
    <xdr:ext cx="1228725" cy="581025"/>
    <xdr:pic>
      <xdr:nvPicPr>
        <xdr:cNvPr id="804" name="Imagen 8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12222</xdr:col>
      <xdr:colOff>0</xdr:colOff>
      <xdr:row>152</xdr:row>
      <xdr:rowOff>0</xdr:rowOff>
    </xdr:from>
    <xdr:ext cx="1228725" cy="581025"/>
    <xdr:pic>
      <xdr:nvPicPr>
        <xdr:cNvPr id="805" name="Imagen 8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12238</xdr:col>
      <xdr:colOff>0</xdr:colOff>
      <xdr:row>152</xdr:row>
      <xdr:rowOff>0</xdr:rowOff>
    </xdr:from>
    <xdr:ext cx="1228725" cy="581025"/>
    <xdr:pic>
      <xdr:nvPicPr>
        <xdr:cNvPr id="806" name="Imagen 8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12254</xdr:col>
      <xdr:colOff>0</xdr:colOff>
      <xdr:row>152</xdr:row>
      <xdr:rowOff>0</xdr:rowOff>
    </xdr:from>
    <xdr:ext cx="1228725" cy="581025"/>
    <xdr:pic>
      <xdr:nvPicPr>
        <xdr:cNvPr id="807" name="Imagen 8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12270</xdr:col>
      <xdr:colOff>0</xdr:colOff>
      <xdr:row>152</xdr:row>
      <xdr:rowOff>0</xdr:rowOff>
    </xdr:from>
    <xdr:ext cx="1228725" cy="581025"/>
    <xdr:pic>
      <xdr:nvPicPr>
        <xdr:cNvPr id="808" name="Imagen 8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12286</xdr:col>
      <xdr:colOff>0</xdr:colOff>
      <xdr:row>152</xdr:row>
      <xdr:rowOff>0</xdr:rowOff>
    </xdr:from>
    <xdr:ext cx="1228725" cy="581025"/>
    <xdr:pic>
      <xdr:nvPicPr>
        <xdr:cNvPr id="809" name="Imagen 8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12302</xdr:col>
      <xdr:colOff>0</xdr:colOff>
      <xdr:row>152</xdr:row>
      <xdr:rowOff>0</xdr:rowOff>
    </xdr:from>
    <xdr:ext cx="1228725" cy="581025"/>
    <xdr:pic>
      <xdr:nvPicPr>
        <xdr:cNvPr id="810" name="Imagen 8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12318</xdr:col>
      <xdr:colOff>0</xdr:colOff>
      <xdr:row>152</xdr:row>
      <xdr:rowOff>0</xdr:rowOff>
    </xdr:from>
    <xdr:ext cx="1228725" cy="581025"/>
    <xdr:pic>
      <xdr:nvPicPr>
        <xdr:cNvPr id="811" name="Imagen 8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12334</xdr:col>
      <xdr:colOff>0</xdr:colOff>
      <xdr:row>152</xdr:row>
      <xdr:rowOff>0</xdr:rowOff>
    </xdr:from>
    <xdr:ext cx="1228725" cy="581025"/>
    <xdr:pic>
      <xdr:nvPicPr>
        <xdr:cNvPr id="812" name="Imagen 8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12350</xdr:col>
      <xdr:colOff>0</xdr:colOff>
      <xdr:row>152</xdr:row>
      <xdr:rowOff>0</xdr:rowOff>
    </xdr:from>
    <xdr:ext cx="1228725" cy="581025"/>
    <xdr:pic>
      <xdr:nvPicPr>
        <xdr:cNvPr id="813" name="Imagen 8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12366</xdr:col>
      <xdr:colOff>0</xdr:colOff>
      <xdr:row>152</xdr:row>
      <xdr:rowOff>0</xdr:rowOff>
    </xdr:from>
    <xdr:ext cx="1228725" cy="581025"/>
    <xdr:pic>
      <xdr:nvPicPr>
        <xdr:cNvPr id="814" name="Imagen 8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12382</xdr:col>
      <xdr:colOff>0</xdr:colOff>
      <xdr:row>152</xdr:row>
      <xdr:rowOff>0</xdr:rowOff>
    </xdr:from>
    <xdr:ext cx="1228725" cy="581025"/>
    <xdr:pic>
      <xdr:nvPicPr>
        <xdr:cNvPr id="815" name="Imagen 8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12398</xdr:col>
      <xdr:colOff>0</xdr:colOff>
      <xdr:row>152</xdr:row>
      <xdr:rowOff>0</xdr:rowOff>
    </xdr:from>
    <xdr:ext cx="1228725" cy="581025"/>
    <xdr:pic>
      <xdr:nvPicPr>
        <xdr:cNvPr id="816" name="Imagen 8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12414</xdr:col>
      <xdr:colOff>0</xdr:colOff>
      <xdr:row>152</xdr:row>
      <xdr:rowOff>0</xdr:rowOff>
    </xdr:from>
    <xdr:ext cx="1228725" cy="581025"/>
    <xdr:pic>
      <xdr:nvPicPr>
        <xdr:cNvPr id="817" name="Imagen 8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12430</xdr:col>
      <xdr:colOff>0</xdr:colOff>
      <xdr:row>152</xdr:row>
      <xdr:rowOff>0</xdr:rowOff>
    </xdr:from>
    <xdr:ext cx="1228725" cy="581025"/>
    <xdr:pic>
      <xdr:nvPicPr>
        <xdr:cNvPr id="818" name="Imagen 8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12446</xdr:col>
      <xdr:colOff>0</xdr:colOff>
      <xdr:row>152</xdr:row>
      <xdr:rowOff>0</xdr:rowOff>
    </xdr:from>
    <xdr:ext cx="1228725" cy="581025"/>
    <xdr:pic>
      <xdr:nvPicPr>
        <xdr:cNvPr id="819" name="Imagen 8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12462</xdr:col>
      <xdr:colOff>0</xdr:colOff>
      <xdr:row>152</xdr:row>
      <xdr:rowOff>0</xdr:rowOff>
    </xdr:from>
    <xdr:ext cx="1228725" cy="581025"/>
    <xdr:pic>
      <xdr:nvPicPr>
        <xdr:cNvPr id="820" name="Imagen 8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12478</xdr:col>
      <xdr:colOff>0</xdr:colOff>
      <xdr:row>152</xdr:row>
      <xdr:rowOff>0</xdr:rowOff>
    </xdr:from>
    <xdr:ext cx="1228725" cy="581025"/>
    <xdr:pic>
      <xdr:nvPicPr>
        <xdr:cNvPr id="821" name="Imagen 8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12494</xdr:col>
      <xdr:colOff>0</xdr:colOff>
      <xdr:row>152</xdr:row>
      <xdr:rowOff>0</xdr:rowOff>
    </xdr:from>
    <xdr:ext cx="1228725" cy="581025"/>
    <xdr:pic>
      <xdr:nvPicPr>
        <xdr:cNvPr id="822" name="Imagen 8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12510</xdr:col>
      <xdr:colOff>0</xdr:colOff>
      <xdr:row>152</xdr:row>
      <xdr:rowOff>0</xdr:rowOff>
    </xdr:from>
    <xdr:ext cx="1228725" cy="581025"/>
    <xdr:pic>
      <xdr:nvPicPr>
        <xdr:cNvPr id="823" name="Imagen 8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12526</xdr:col>
      <xdr:colOff>0</xdr:colOff>
      <xdr:row>152</xdr:row>
      <xdr:rowOff>0</xdr:rowOff>
    </xdr:from>
    <xdr:ext cx="1228725" cy="581025"/>
    <xdr:pic>
      <xdr:nvPicPr>
        <xdr:cNvPr id="824" name="Imagen 8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12542</xdr:col>
      <xdr:colOff>0</xdr:colOff>
      <xdr:row>152</xdr:row>
      <xdr:rowOff>0</xdr:rowOff>
    </xdr:from>
    <xdr:ext cx="1228725" cy="581025"/>
    <xdr:pic>
      <xdr:nvPicPr>
        <xdr:cNvPr id="825" name="Imagen 8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12558</xdr:col>
      <xdr:colOff>0</xdr:colOff>
      <xdr:row>152</xdr:row>
      <xdr:rowOff>0</xdr:rowOff>
    </xdr:from>
    <xdr:ext cx="1228725" cy="581025"/>
    <xdr:pic>
      <xdr:nvPicPr>
        <xdr:cNvPr id="826" name="Imagen 8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12574</xdr:col>
      <xdr:colOff>0</xdr:colOff>
      <xdr:row>152</xdr:row>
      <xdr:rowOff>0</xdr:rowOff>
    </xdr:from>
    <xdr:ext cx="1228725" cy="581025"/>
    <xdr:pic>
      <xdr:nvPicPr>
        <xdr:cNvPr id="827" name="Imagen 8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12590</xdr:col>
      <xdr:colOff>0</xdr:colOff>
      <xdr:row>152</xdr:row>
      <xdr:rowOff>0</xdr:rowOff>
    </xdr:from>
    <xdr:ext cx="1228725" cy="581025"/>
    <xdr:pic>
      <xdr:nvPicPr>
        <xdr:cNvPr id="828" name="Imagen 8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12606</xdr:col>
      <xdr:colOff>0</xdr:colOff>
      <xdr:row>152</xdr:row>
      <xdr:rowOff>0</xdr:rowOff>
    </xdr:from>
    <xdr:ext cx="1228725" cy="581025"/>
    <xdr:pic>
      <xdr:nvPicPr>
        <xdr:cNvPr id="829" name="Imagen 8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12622</xdr:col>
      <xdr:colOff>0</xdr:colOff>
      <xdr:row>152</xdr:row>
      <xdr:rowOff>0</xdr:rowOff>
    </xdr:from>
    <xdr:ext cx="1228725" cy="581025"/>
    <xdr:pic>
      <xdr:nvPicPr>
        <xdr:cNvPr id="830" name="Imagen 8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12638</xdr:col>
      <xdr:colOff>0</xdr:colOff>
      <xdr:row>152</xdr:row>
      <xdr:rowOff>0</xdr:rowOff>
    </xdr:from>
    <xdr:ext cx="1228725" cy="581025"/>
    <xdr:pic>
      <xdr:nvPicPr>
        <xdr:cNvPr id="831" name="Imagen 8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12654</xdr:col>
      <xdr:colOff>0</xdr:colOff>
      <xdr:row>152</xdr:row>
      <xdr:rowOff>0</xdr:rowOff>
    </xdr:from>
    <xdr:ext cx="1228725" cy="581025"/>
    <xdr:pic>
      <xdr:nvPicPr>
        <xdr:cNvPr id="832" name="Imagen 8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12670</xdr:col>
      <xdr:colOff>0</xdr:colOff>
      <xdr:row>152</xdr:row>
      <xdr:rowOff>0</xdr:rowOff>
    </xdr:from>
    <xdr:ext cx="1228725" cy="581025"/>
    <xdr:pic>
      <xdr:nvPicPr>
        <xdr:cNvPr id="833" name="Imagen 8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12686</xdr:col>
      <xdr:colOff>0</xdr:colOff>
      <xdr:row>152</xdr:row>
      <xdr:rowOff>0</xdr:rowOff>
    </xdr:from>
    <xdr:ext cx="1228725" cy="581025"/>
    <xdr:pic>
      <xdr:nvPicPr>
        <xdr:cNvPr id="834" name="Imagen 8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12702</xdr:col>
      <xdr:colOff>0</xdr:colOff>
      <xdr:row>152</xdr:row>
      <xdr:rowOff>0</xdr:rowOff>
    </xdr:from>
    <xdr:ext cx="1228725" cy="581025"/>
    <xdr:pic>
      <xdr:nvPicPr>
        <xdr:cNvPr id="835" name="Imagen 8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12718</xdr:col>
      <xdr:colOff>0</xdr:colOff>
      <xdr:row>152</xdr:row>
      <xdr:rowOff>0</xdr:rowOff>
    </xdr:from>
    <xdr:ext cx="1228725" cy="581025"/>
    <xdr:pic>
      <xdr:nvPicPr>
        <xdr:cNvPr id="836" name="Imagen 8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12734</xdr:col>
      <xdr:colOff>0</xdr:colOff>
      <xdr:row>152</xdr:row>
      <xdr:rowOff>0</xdr:rowOff>
    </xdr:from>
    <xdr:ext cx="1228725" cy="581025"/>
    <xdr:pic>
      <xdr:nvPicPr>
        <xdr:cNvPr id="837" name="Imagen 8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12750</xdr:col>
      <xdr:colOff>0</xdr:colOff>
      <xdr:row>152</xdr:row>
      <xdr:rowOff>0</xdr:rowOff>
    </xdr:from>
    <xdr:ext cx="1228725" cy="581025"/>
    <xdr:pic>
      <xdr:nvPicPr>
        <xdr:cNvPr id="838" name="Imagen 8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12766</xdr:col>
      <xdr:colOff>0</xdr:colOff>
      <xdr:row>152</xdr:row>
      <xdr:rowOff>0</xdr:rowOff>
    </xdr:from>
    <xdr:ext cx="1228725" cy="581025"/>
    <xdr:pic>
      <xdr:nvPicPr>
        <xdr:cNvPr id="839" name="Imagen 8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12782</xdr:col>
      <xdr:colOff>0</xdr:colOff>
      <xdr:row>152</xdr:row>
      <xdr:rowOff>0</xdr:rowOff>
    </xdr:from>
    <xdr:ext cx="1228725" cy="581025"/>
    <xdr:pic>
      <xdr:nvPicPr>
        <xdr:cNvPr id="840" name="Imagen 8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12798</xdr:col>
      <xdr:colOff>0</xdr:colOff>
      <xdr:row>152</xdr:row>
      <xdr:rowOff>0</xdr:rowOff>
    </xdr:from>
    <xdr:ext cx="1228725" cy="581025"/>
    <xdr:pic>
      <xdr:nvPicPr>
        <xdr:cNvPr id="841" name="Imagen 8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12814</xdr:col>
      <xdr:colOff>0</xdr:colOff>
      <xdr:row>152</xdr:row>
      <xdr:rowOff>0</xdr:rowOff>
    </xdr:from>
    <xdr:ext cx="1228725" cy="581025"/>
    <xdr:pic>
      <xdr:nvPicPr>
        <xdr:cNvPr id="842" name="Imagen 8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12830</xdr:col>
      <xdr:colOff>0</xdr:colOff>
      <xdr:row>152</xdr:row>
      <xdr:rowOff>0</xdr:rowOff>
    </xdr:from>
    <xdr:ext cx="1228725" cy="581025"/>
    <xdr:pic>
      <xdr:nvPicPr>
        <xdr:cNvPr id="843" name="Imagen 8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12846</xdr:col>
      <xdr:colOff>0</xdr:colOff>
      <xdr:row>152</xdr:row>
      <xdr:rowOff>0</xdr:rowOff>
    </xdr:from>
    <xdr:ext cx="1228725" cy="581025"/>
    <xdr:pic>
      <xdr:nvPicPr>
        <xdr:cNvPr id="844" name="Imagen 8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12862</xdr:col>
      <xdr:colOff>0</xdr:colOff>
      <xdr:row>152</xdr:row>
      <xdr:rowOff>0</xdr:rowOff>
    </xdr:from>
    <xdr:ext cx="1228725" cy="581025"/>
    <xdr:pic>
      <xdr:nvPicPr>
        <xdr:cNvPr id="845" name="Imagen 8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12878</xdr:col>
      <xdr:colOff>0</xdr:colOff>
      <xdr:row>152</xdr:row>
      <xdr:rowOff>0</xdr:rowOff>
    </xdr:from>
    <xdr:ext cx="1228725" cy="581025"/>
    <xdr:pic>
      <xdr:nvPicPr>
        <xdr:cNvPr id="846" name="Imagen 8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12894</xdr:col>
      <xdr:colOff>0</xdr:colOff>
      <xdr:row>152</xdr:row>
      <xdr:rowOff>0</xdr:rowOff>
    </xdr:from>
    <xdr:ext cx="1228725" cy="581025"/>
    <xdr:pic>
      <xdr:nvPicPr>
        <xdr:cNvPr id="847" name="Imagen 8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12910</xdr:col>
      <xdr:colOff>0</xdr:colOff>
      <xdr:row>152</xdr:row>
      <xdr:rowOff>0</xdr:rowOff>
    </xdr:from>
    <xdr:ext cx="1228725" cy="581025"/>
    <xdr:pic>
      <xdr:nvPicPr>
        <xdr:cNvPr id="848" name="Imagen 8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12926</xdr:col>
      <xdr:colOff>0</xdr:colOff>
      <xdr:row>152</xdr:row>
      <xdr:rowOff>0</xdr:rowOff>
    </xdr:from>
    <xdr:ext cx="1228725" cy="581025"/>
    <xdr:pic>
      <xdr:nvPicPr>
        <xdr:cNvPr id="849" name="Imagen 8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12942</xdr:col>
      <xdr:colOff>0</xdr:colOff>
      <xdr:row>152</xdr:row>
      <xdr:rowOff>0</xdr:rowOff>
    </xdr:from>
    <xdr:ext cx="1228725" cy="581025"/>
    <xdr:pic>
      <xdr:nvPicPr>
        <xdr:cNvPr id="850" name="Imagen 8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12958</xdr:col>
      <xdr:colOff>0</xdr:colOff>
      <xdr:row>152</xdr:row>
      <xdr:rowOff>0</xdr:rowOff>
    </xdr:from>
    <xdr:ext cx="1228725" cy="581025"/>
    <xdr:pic>
      <xdr:nvPicPr>
        <xdr:cNvPr id="851" name="Imagen 8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12974</xdr:col>
      <xdr:colOff>0</xdr:colOff>
      <xdr:row>152</xdr:row>
      <xdr:rowOff>0</xdr:rowOff>
    </xdr:from>
    <xdr:ext cx="1228725" cy="581025"/>
    <xdr:pic>
      <xdr:nvPicPr>
        <xdr:cNvPr id="852" name="Imagen 8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12990</xdr:col>
      <xdr:colOff>0</xdr:colOff>
      <xdr:row>152</xdr:row>
      <xdr:rowOff>0</xdr:rowOff>
    </xdr:from>
    <xdr:ext cx="1228725" cy="581025"/>
    <xdr:pic>
      <xdr:nvPicPr>
        <xdr:cNvPr id="853" name="Imagen 8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13006</xdr:col>
      <xdr:colOff>0</xdr:colOff>
      <xdr:row>152</xdr:row>
      <xdr:rowOff>0</xdr:rowOff>
    </xdr:from>
    <xdr:ext cx="1228725" cy="581025"/>
    <xdr:pic>
      <xdr:nvPicPr>
        <xdr:cNvPr id="854" name="Imagen 8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13022</xdr:col>
      <xdr:colOff>0</xdr:colOff>
      <xdr:row>152</xdr:row>
      <xdr:rowOff>0</xdr:rowOff>
    </xdr:from>
    <xdr:ext cx="1228725" cy="581025"/>
    <xdr:pic>
      <xdr:nvPicPr>
        <xdr:cNvPr id="855" name="Imagen 8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13038</xdr:col>
      <xdr:colOff>0</xdr:colOff>
      <xdr:row>152</xdr:row>
      <xdr:rowOff>0</xdr:rowOff>
    </xdr:from>
    <xdr:ext cx="1228725" cy="581025"/>
    <xdr:pic>
      <xdr:nvPicPr>
        <xdr:cNvPr id="856" name="Imagen 8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13054</xdr:col>
      <xdr:colOff>0</xdr:colOff>
      <xdr:row>152</xdr:row>
      <xdr:rowOff>0</xdr:rowOff>
    </xdr:from>
    <xdr:ext cx="1228725" cy="581025"/>
    <xdr:pic>
      <xdr:nvPicPr>
        <xdr:cNvPr id="857" name="Imagen 8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13070</xdr:col>
      <xdr:colOff>0</xdr:colOff>
      <xdr:row>152</xdr:row>
      <xdr:rowOff>0</xdr:rowOff>
    </xdr:from>
    <xdr:ext cx="1228725" cy="581025"/>
    <xdr:pic>
      <xdr:nvPicPr>
        <xdr:cNvPr id="858" name="Imagen 8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13086</xdr:col>
      <xdr:colOff>0</xdr:colOff>
      <xdr:row>152</xdr:row>
      <xdr:rowOff>0</xdr:rowOff>
    </xdr:from>
    <xdr:ext cx="1228725" cy="581025"/>
    <xdr:pic>
      <xdr:nvPicPr>
        <xdr:cNvPr id="859" name="Imagen 8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13102</xdr:col>
      <xdr:colOff>0</xdr:colOff>
      <xdr:row>152</xdr:row>
      <xdr:rowOff>0</xdr:rowOff>
    </xdr:from>
    <xdr:ext cx="1228725" cy="581025"/>
    <xdr:pic>
      <xdr:nvPicPr>
        <xdr:cNvPr id="860" name="Imagen 8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13118</xdr:col>
      <xdr:colOff>0</xdr:colOff>
      <xdr:row>152</xdr:row>
      <xdr:rowOff>0</xdr:rowOff>
    </xdr:from>
    <xdr:ext cx="1228725" cy="581025"/>
    <xdr:pic>
      <xdr:nvPicPr>
        <xdr:cNvPr id="861" name="Imagen 8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13134</xdr:col>
      <xdr:colOff>0</xdr:colOff>
      <xdr:row>152</xdr:row>
      <xdr:rowOff>0</xdr:rowOff>
    </xdr:from>
    <xdr:ext cx="1228725" cy="581025"/>
    <xdr:pic>
      <xdr:nvPicPr>
        <xdr:cNvPr id="862" name="Imagen 8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13150</xdr:col>
      <xdr:colOff>0</xdr:colOff>
      <xdr:row>152</xdr:row>
      <xdr:rowOff>0</xdr:rowOff>
    </xdr:from>
    <xdr:ext cx="1228725" cy="581025"/>
    <xdr:pic>
      <xdr:nvPicPr>
        <xdr:cNvPr id="863" name="Imagen 8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13166</xdr:col>
      <xdr:colOff>0</xdr:colOff>
      <xdr:row>152</xdr:row>
      <xdr:rowOff>0</xdr:rowOff>
    </xdr:from>
    <xdr:ext cx="1228725" cy="581025"/>
    <xdr:pic>
      <xdr:nvPicPr>
        <xdr:cNvPr id="864" name="Imagen 8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13182</xdr:col>
      <xdr:colOff>0</xdr:colOff>
      <xdr:row>152</xdr:row>
      <xdr:rowOff>0</xdr:rowOff>
    </xdr:from>
    <xdr:ext cx="1228725" cy="581025"/>
    <xdr:pic>
      <xdr:nvPicPr>
        <xdr:cNvPr id="865" name="Imagen 8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13198</xdr:col>
      <xdr:colOff>0</xdr:colOff>
      <xdr:row>152</xdr:row>
      <xdr:rowOff>0</xdr:rowOff>
    </xdr:from>
    <xdr:ext cx="1228725" cy="581025"/>
    <xdr:pic>
      <xdr:nvPicPr>
        <xdr:cNvPr id="866" name="Imagen 8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13214</xdr:col>
      <xdr:colOff>0</xdr:colOff>
      <xdr:row>152</xdr:row>
      <xdr:rowOff>0</xdr:rowOff>
    </xdr:from>
    <xdr:ext cx="1228725" cy="581025"/>
    <xdr:pic>
      <xdr:nvPicPr>
        <xdr:cNvPr id="867" name="Imagen 8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13230</xdr:col>
      <xdr:colOff>0</xdr:colOff>
      <xdr:row>152</xdr:row>
      <xdr:rowOff>0</xdr:rowOff>
    </xdr:from>
    <xdr:ext cx="1228725" cy="581025"/>
    <xdr:pic>
      <xdr:nvPicPr>
        <xdr:cNvPr id="868" name="Imagen 8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13246</xdr:col>
      <xdr:colOff>0</xdr:colOff>
      <xdr:row>152</xdr:row>
      <xdr:rowOff>0</xdr:rowOff>
    </xdr:from>
    <xdr:ext cx="1228725" cy="581025"/>
    <xdr:pic>
      <xdr:nvPicPr>
        <xdr:cNvPr id="869" name="Imagen 8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13262</xdr:col>
      <xdr:colOff>0</xdr:colOff>
      <xdr:row>152</xdr:row>
      <xdr:rowOff>0</xdr:rowOff>
    </xdr:from>
    <xdr:ext cx="1228725" cy="581025"/>
    <xdr:pic>
      <xdr:nvPicPr>
        <xdr:cNvPr id="870" name="Imagen 8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13278</xdr:col>
      <xdr:colOff>0</xdr:colOff>
      <xdr:row>152</xdr:row>
      <xdr:rowOff>0</xdr:rowOff>
    </xdr:from>
    <xdr:ext cx="1228725" cy="581025"/>
    <xdr:pic>
      <xdr:nvPicPr>
        <xdr:cNvPr id="871" name="Imagen 8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13294</xdr:col>
      <xdr:colOff>0</xdr:colOff>
      <xdr:row>152</xdr:row>
      <xdr:rowOff>0</xdr:rowOff>
    </xdr:from>
    <xdr:ext cx="1228725" cy="581025"/>
    <xdr:pic>
      <xdr:nvPicPr>
        <xdr:cNvPr id="872" name="Imagen 8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13310</xdr:col>
      <xdr:colOff>0</xdr:colOff>
      <xdr:row>152</xdr:row>
      <xdr:rowOff>0</xdr:rowOff>
    </xdr:from>
    <xdr:ext cx="1228725" cy="581025"/>
    <xdr:pic>
      <xdr:nvPicPr>
        <xdr:cNvPr id="873" name="Imagen 8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13326</xdr:col>
      <xdr:colOff>0</xdr:colOff>
      <xdr:row>152</xdr:row>
      <xdr:rowOff>0</xdr:rowOff>
    </xdr:from>
    <xdr:ext cx="1228725" cy="581025"/>
    <xdr:pic>
      <xdr:nvPicPr>
        <xdr:cNvPr id="874" name="Imagen 8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13342</xdr:col>
      <xdr:colOff>0</xdr:colOff>
      <xdr:row>152</xdr:row>
      <xdr:rowOff>0</xdr:rowOff>
    </xdr:from>
    <xdr:ext cx="1228725" cy="581025"/>
    <xdr:pic>
      <xdr:nvPicPr>
        <xdr:cNvPr id="875" name="Imagen 8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13358</xdr:col>
      <xdr:colOff>0</xdr:colOff>
      <xdr:row>152</xdr:row>
      <xdr:rowOff>0</xdr:rowOff>
    </xdr:from>
    <xdr:ext cx="1228725" cy="581025"/>
    <xdr:pic>
      <xdr:nvPicPr>
        <xdr:cNvPr id="876" name="Imagen 8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13374</xdr:col>
      <xdr:colOff>0</xdr:colOff>
      <xdr:row>152</xdr:row>
      <xdr:rowOff>0</xdr:rowOff>
    </xdr:from>
    <xdr:ext cx="1228725" cy="581025"/>
    <xdr:pic>
      <xdr:nvPicPr>
        <xdr:cNvPr id="877" name="Imagen 8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13390</xdr:col>
      <xdr:colOff>0</xdr:colOff>
      <xdr:row>152</xdr:row>
      <xdr:rowOff>0</xdr:rowOff>
    </xdr:from>
    <xdr:ext cx="1228725" cy="581025"/>
    <xdr:pic>
      <xdr:nvPicPr>
        <xdr:cNvPr id="878" name="Imagen 8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13406</xdr:col>
      <xdr:colOff>0</xdr:colOff>
      <xdr:row>152</xdr:row>
      <xdr:rowOff>0</xdr:rowOff>
    </xdr:from>
    <xdr:ext cx="1228725" cy="581025"/>
    <xdr:pic>
      <xdr:nvPicPr>
        <xdr:cNvPr id="879" name="Imagen 8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13422</xdr:col>
      <xdr:colOff>0</xdr:colOff>
      <xdr:row>152</xdr:row>
      <xdr:rowOff>0</xdr:rowOff>
    </xdr:from>
    <xdr:ext cx="1228725" cy="581025"/>
    <xdr:pic>
      <xdr:nvPicPr>
        <xdr:cNvPr id="880" name="Imagen 8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13438</xdr:col>
      <xdr:colOff>0</xdr:colOff>
      <xdr:row>152</xdr:row>
      <xdr:rowOff>0</xdr:rowOff>
    </xdr:from>
    <xdr:ext cx="1228725" cy="581025"/>
    <xdr:pic>
      <xdr:nvPicPr>
        <xdr:cNvPr id="881" name="Imagen 8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13454</xdr:col>
      <xdr:colOff>0</xdr:colOff>
      <xdr:row>152</xdr:row>
      <xdr:rowOff>0</xdr:rowOff>
    </xdr:from>
    <xdr:ext cx="1228725" cy="581025"/>
    <xdr:pic>
      <xdr:nvPicPr>
        <xdr:cNvPr id="882" name="Imagen 8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13470</xdr:col>
      <xdr:colOff>0</xdr:colOff>
      <xdr:row>152</xdr:row>
      <xdr:rowOff>0</xdr:rowOff>
    </xdr:from>
    <xdr:ext cx="1228725" cy="581025"/>
    <xdr:pic>
      <xdr:nvPicPr>
        <xdr:cNvPr id="883" name="Imagen 8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13486</xdr:col>
      <xdr:colOff>0</xdr:colOff>
      <xdr:row>152</xdr:row>
      <xdr:rowOff>0</xdr:rowOff>
    </xdr:from>
    <xdr:ext cx="1228725" cy="581025"/>
    <xdr:pic>
      <xdr:nvPicPr>
        <xdr:cNvPr id="884" name="Imagen 8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13502</xdr:col>
      <xdr:colOff>0</xdr:colOff>
      <xdr:row>152</xdr:row>
      <xdr:rowOff>0</xdr:rowOff>
    </xdr:from>
    <xdr:ext cx="1228725" cy="581025"/>
    <xdr:pic>
      <xdr:nvPicPr>
        <xdr:cNvPr id="885" name="Imagen 8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13518</xdr:col>
      <xdr:colOff>0</xdr:colOff>
      <xdr:row>152</xdr:row>
      <xdr:rowOff>0</xdr:rowOff>
    </xdr:from>
    <xdr:ext cx="1228725" cy="581025"/>
    <xdr:pic>
      <xdr:nvPicPr>
        <xdr:cNvPr id="886" name="Imagen 8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13534</xdr:col>
      <xdr:colOff>0</xdr:colOff>
      <xdr:row>152</xdr:row>
      <xdr:rowOff>0</xdr:rowOff>
    </xdr:from>
    <xdr:ext cx="1228725" cy="581025"/>
    <xdr:pic>
      <xdr:nvPicPr>
        <xdr:cNvPr id="887" name="Imagen 8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13550</xdr:col>
      <xdr:colOff>0</xdr:colOff>
      <xdr:row>152</xdr:row>
      <xdr:rowOff>0</xdr:rowOff>
    </xdr:from>
    <xdr:ext cx="1228725" cy="581025"/>
    <xdr:pic>
      <xdr:nvPicPr>
        <xdr:cNvPr id="888" name="Imagen 8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13566</xdr:col>
      <xdr:colOff>0</xdr:colOff>
      <xdr:row>152</xdr:row>
      <xdr:rowOff>0</xdr:rowOff>
    </xdr:from>
    <xdr:ext cx="1228725" cy="581025"/>
    <xdr:pic>
      <xdr:nvPicPr>
        <xdr:cNvPr id="889" name="Imagen 8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13582</xdr:col>
      <xdr:colOff>0</xdr:colOff>
      <xdr:row>152</xdr:row>
      <xdr:rowOff>0</xdr:rowOff>
    </xdr:from>
    <xdr:ext cx="1228725" cy="581025"/>
    <xdr:pic>
      <xdr:nvPicPr>
        <xdr:cNvPr id="890" name="Imagen 8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13598</xdr:col>
      <xdr:colOff>0</xdr:colOff>
      <xdr:row>152</xdr:row>
      <xdr:rowOff>0</xdr:rowOff>
    </xdr:from>
    <xdr:ext cx="1228725" cy="581025"/>
    <xdr:pic>
      <xdr:nvPicPr>
        <xdr:cNvPr id="891" name="Imagen 8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13614</xdr:col>
      <xdr:colOff>0</xdr:colOff>
      <xdr:row>152</xdr:row>
      <xdr:rowOff>0</xdr:rowOff>
    </xdr:from>
    <xdr:ext cx="1228725" cy="581025"/>
    <xdr:pic>
      <xdr:nvPicPr>
        <xdr:cNvPr id="892" name="Imagen 8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13630</xdr:col>
      <xdr:colOff>0</xdr:colOff>
      <xdr:row>152</xdr:row>
      <xdr:rowOff>0</xdr:rowOff>
    </xdr:from>
    <xdr:ext cx="1228725" cy="581025"/>
    <xdr:pic>
      <xdr:nvPicPr>
        <xdr:cNvPr id="893" name="Imagen 8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13646</xdr:col>
      <xdr:colOff>0</xdr:colOff>
      <xdr:row>152</xdr:row>
      <xdr:rowOff>0</xdr:rowOff>
    </xdr:from>
    <xdr:ext cx="1228725" cy="581025"/>
    <xdr:pic>
      <xdr:nvPicPr>
        <xdr:cNvPr id="894" name="Imagen 8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13662</xdr:col>
      <xdr:colOff>0</xdr:colOff>
      <xdr:row>152</xdr:row>
      <xdr:rowOff>0</xdr:rowOff>
    </xdr:from>
    <xdr:ext cx="1228725" cy="581025"/>
    <xdr:pic>
      <xdr:nvPicPr>
        <xdr:cNvPr id="895" name="Imagen 8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13678</xdr:col>
      <xdr:colOff>0</xdr:colOff>
      <xdr:row>152</xdr:row>
      <xdr:rowOff>0</xdr:rowOff>
    </xdr:from>
    <xdr:ext cx="1228725" cy="581025"/>
    <xdr:pic>
      <xdr:nvPicPr>
        <xdr:cNvPr id="896" name="Imagen 8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13694</xdr:col>
      <xdr:colOff>0</xdr:colOff>
      <xdr:row>152</xdr:row>
      <xdr:rowOff>0</xdr:rowOff>
    </xdr:from>
    <xdr:ext cx="1228725" cy="581025"/>
    <xdr:pic>
      <xdr:nvPicPr>
        <xdr:cNvPr id="897" name="Imagen 8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13710</xdr:col>
      <xdr:colOff>0</xdr:colOff>
      <xdr:row>152</xdr:row>
      <xdr:rowOff>0</xdr:rowOff>
    </xdr:from>
    <xdr:ext cx="1228725" cy="581025"/>
    <xdr:pic>
      <xdr:nvPicPr>
        <xdr:cNvPr id="898" name="Imagen 8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13726</xdr:col>
      <xdr:colOff>0</xdr:colOff>
      <xdr:row>152</xdr:row>
      <xdr:rowOff>0</xdr:rowOff>
    </xdr:from>
    <xdr:ext cx="1228725" cy="581025"/>
    <xdr:pic>
      <xdr:nvPicPr>
        <xdr:cNvPr id="899" name="Imagen 8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13742</xdr:col>
      <xdr:colOff>0</xdr:colOff>
      <xdr:row>152</xdr:row>
      <xdr:rowOff>0</xdr:rowOff>
    </xdr:from>
    <xdr:ext cx="1228725" cy="581025"/>
    <xdr:pic>
      <xdr:nvPicPr>
        <xdr:cNvPr id="900" name="Imagen 8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13758</xdr:col>
      <xdr:colOff>0</xdr:colOff>
      <xdr:row>152</xdr:row>
      <xdr:rowOff>0</xdr:rowOff>
    </xdr:from>
    <xdr:ext cx="1228725" cy="581025"/>
    <xdr:pic>
      <xdr:nvPicPr>
        <xdr:cNvPr id="901" name="Imagen 9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13774</xdr:col>
      <xdr:colOff>0</xdr:colOff>
      <xdr:row>152</xdr:row>
      <xdr:rowOff>0</xdr:rowOff>
    </xdr:from>
    <xdr:ext cx="1228725" cy="581025"/>
    <xdr:pic>
      <xdr:nvPicPr>
        <xdr:cNvPr id="902" name="Imagen 9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13790</xdr:col>
      <xdr:colOff>0</xdr:colOff>
      <xdr:row>152</xdr:row>
      <xdr:rowOff>0</xdr:rowOff>
    </xdr:from>
    <xdr:ext cx="1228725" cy="581025"/>
    <xdr:pic>
      <xdr:nvPicPr>
        <xdr:cNvPr id="903" name="Imagen 9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13806</xdr:col>
      <xdr:colOff>0</xdr:colOff>
      <xdr:row>152</xdr:row>
      <xdr:rowOff>0</xdr:rowOff>
    </xdr:from>
    <xdr:ext cx="1228725" cy="581025"/>
    <xdr:pic>
      <xdr:nvPicPr>
        <xdr:cNvPr id="904" name="Imagen 9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13822</xdr:col>
      <xdr:colOff>0</xdr:colOff>
      <xdr:row>152</xdr:row>
      <xdr:rowOff>0</xdr:rowOff>
    </xdr:from>
    <xdr:ext cx="1228725" cy="581025"/>
    <xdr:pic>
      <xdr:nvPicPr>
        <xdr:cNvPr id="905" name="Imagen 9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13838</xdr:col>
      <xdr:colOff>0</xdr:colOff>
      <xdr:row>152</xdr:row>
      <xdr:rowOff>0</xdr:rowOff>
    </xdr:from>
    <xdr:ext cx="1228725" cy="581025"/>
    <xdr:pic>
      <xdr:nvPicPr>
        <xdr:cNvPr id="906" name="Imagen 9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13854</xdr:col>
      <xdr:colOff>0</xdr:colOff>
      <xdr:row>152</xdr:row>
      <xdr:rowOff>0</xdr:rowOff>
    </xdr:from>
    <xdr:ext cx="1228725" cy="581025"/>
    <xdr:pic>
      <xdr:nvPicPr>
        <xdr:cNvPr id="907" name="Imagen 9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13870</xdr:col>
      <xdr:colOff>0</xdr:colOff>
      <xdr:row>152</xdr:row>
      <xdr:rowOff>0</xdr:rowOff>
    </xdr:from>
    <xdr:ext cx="1228725" cy="581025"/>
    <xdr:pic>
      <xdr:nvPicPr>
        <xdr:cNvPr id="908" name="Imagen 9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13886</xdr:col>
      <xdr:colOff>0</xdr:colOff>
      <xdr:row>152</xdr:row>
      <xdr:rowOff>0</xdr:rowOff>
    </xdr:from>
    <xdr:ext cx="1228725" cy="581025"/>
    <xdr:pic>
      <xdr:nvPicPr>
        <xdr:cNvPr id="909" name="Imagen 9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13902</xdr:col>
      <xdr:colOff>0</xdr:colOff>
      <xdr:row>152</xdr:row>
      <xdr:rowOff>0</xdr:rowOff>
    </xdr:from>
    <xdr:ext cx="1228725" cy="581025"/>
    <xdr:pic>
      <xdr:nvPicPr>
        <xdr:cNvPr id="910" name="Imagen 9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13918</xdr:col>
      <xdr:colOff>0</xdr:colOff>
      <xdr:row>152</xdr:row>
      <xdr:rowOff>0</xdr:rowOff>
    </xdr:from>
    <xdr:ext cx="1228725" cy="581025"/>
    <xdr:pic>
      <xdr:nvPicPr>
        <xdr:cNvPr id="911" name="Imagen 9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13934</xdr:col>
      <xdr:colOff>0</xdr:colOff>
      <xdr:row>152</xdr:row>
      <xdr:rowOff>0</xdr:rowOff>
    </xdr:from>
    <xdr:ext cx="1228725" cy="581025"/>
    <xdr:pic>
      <xdr:nvPicPr>
        <xdr:cNvPr id="912" name="Imagen 9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13950</xdr:col>
      <xdr:colOff>0</xdr:colOff>
      <xdr:row>152</xdr:row>
      <xdr:rowOff>0</xdr:rowOff>
    </xdr:from>
    <xdr:ext cx="1228725" cy="581025"/>
    <xdr:pic>
      <xdr:nvPicPr>
        <xdr:cNvPr id="913" name="Imagen 9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13966</xdr:col>
      <xdr:colOff>0</xdr:colOff>
      <xdr:row>152</xdr:row>
      <xdr:rowOff>0</xdr:rowOff>
    </xdr:from>
    <xdr:ext cx="1228725" cy="581025"/>
    <xdr:pic>
      <xdr:nvPicPr>
        <xdr:cNvPr id="914" name="Imagen 9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13982</xdr:col>
      <xdr:colOff>0</xdr:colOff>
      <xdr:row>152</xdr:row>
      <xdr:rowOff>0</xdr:rowOff>
    </xdr:from>
    <xdr:ext cx="1228725" cy="581025"/>
    <xdr:pic>
      <xdr:nvPicPr>
        <xdr:cNvPr id="915" name="Imagen 9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13998</xdr:col>
      <xdr:colOff>0</xdr:colOff>
      <xdr:row>152</xdr:row>
      <xdr:rowOff>0</xdr:rowOff>
    </xdr:from>
    <xdr:ext cx="1228725" cy="581025"/>
    <xdr:pic>
      <xdr:nvPicPr>
        <xdr:cNvPr id="916" name="Imagen 9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14014</xdr:col>
      <xdr:colOff>0</xdr:colOff>
      <xdr:row>152</xdr:row>
      <xdr:rowOff>0</xdr:rowOff>
    </xdr:from>
    <xdr:ext cx="1228725" cy="581025"/>
    <xdr:pic>
      <xdr:nvPicPr>
        <xdr:cNvPr id="917" name="Imagen 9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14030</xdr:col>
      <xdr:colOff>0</xdr:colOff>
      <xdr:row>152</xdr:row>
      <xdr:rowOff>0</xdr:rowOff>
    </xdr:from>
    <xdr:ext cx="1228725" cy="581025"/>
    <xdr:pic>
      <xdr:nvPicPr>
        <xdr:cNvPr id="918" name="Imagen 9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14046</xdr:col>
      <xdr:colOff>0</xdr:colOff>
      <xdr:row>152</xdr:row>
      <xdr:rowOff>0</xdr:rowOff>
    </xdr:from>
    <xdr:ext cx="1228725" cy="581025"/>
    <xdr:pic>
      <xdr:nvPicPr>
        <xdr:cNvPr id="919" name="Imagen 9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14062</xdr:col>
      <xdr:colOff>0</xdr:colOff>
      <xdr:row>152</xdr:row>
      <xdr:rowOff>0</xdr:rowOff>
    </xdr:from>
    <xdr:ext cx="1228725" cy="581025"/>
    <xdr:pic>
      <xdr:nvPicPr>
        <xdr:cNvPr id="920" name="Imagen 9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14078</xdr:col>
      <xdr:colOff>0</xdr:colOff>
      <xdr:row>152</xdr:row>
      <xdr:rowOff>0</xdr:rowOff>
    </xdr:from>
    <xdr:ext cx="1228725" cy="581025"/>
    <xdr:pic>
      <xdr:nvPicPr>
        <xdr:cNvPr id="921" name="Imagen 9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14094</xdr:col>
      <xdr:colOff>0</xdr:colOff>
      <xdr:row>152</xdr:row>
      <xdr:rowOff>0</xdr:rowOff>
    </xdr:from>
    <xdr:ext cx="1228725" cy="581025"/>
    <xdr:pic>
      <xdr:nvPicPr>
        <xdr:cNvPr id="922" name="Imagen 9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14110</xdr:col>
      <xdr:colOff>0</xdr:colOff>
      <xdr:row>152</xdr:row>
      <xdr:rowOff>0</xdr:rowOff>
    </xdr:from>
    <xdr:ext cx="1228725" cy="581025"/>
    <xdr:pic>
      <xdr:nvPicPr>
        <xdr:cNvPr id="923" name="Imagen 9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14126</xdr:col>
      <xdr:colOff>0</xdr:colOff>
      <xdr:row>152</xdr:row>
      <xdr:rowOff>0</xdr:rowOff>
    </xdr:from>
    <xdr:ext cx="1228725" cy="581025"/>
    <xdr:pic>
      <xdr:nvPicPr>
        <xdr:cNvPr id="924" name="Imagen 9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14142</xdr:col>
      <xdr:colOff>0</xdr:colOff>
      <xdr:row>152</xdr:row>
      <xdr:rowOff>0</xdr:rowOff>
    </xdr:from>
    <xdr:ext cx="1228725" cy="581025"/>
    <xdr:pic>
      <xdr:nvPicPr>
        <xdr:cNvPr id="925" name="Imagen 9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14158</xdr:col>
      <xdr:colOff>0</xdr:colOff>
      <xdr:row>152</xdr:row>
      <xdr:rowOff>0</xdr:rowOff>
    </xdr:from>
    <xdr:ext cx="1228725" cy="581025"/>
    <xdr:pic>
      <xdr:nvPicPr>
        <xdr:cNvPr id="926" name="Imagen 9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14174</xdr:col>
      <xdr:colOff>0</xdr:colOff>
      <xdr:row>152</xdr:row>
      <xdr:rowOff>0</xdr:rowOff>
    </xdr:from>
    <xdr:ext cx="1228725" cy="581025"/>
    <xdr:pic>
      <xdr:nvPicPr>
        <xdr:cNvPr id="927" name="Imagen 9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14190</xdr:col>
      <xdr:colOff>0</xdr:colOff>
      <xdr:row>152</xdr:row>
      <xdr:rowOff>0</xdr:rowOff>
    </xdr:from>
    <xdr:ext cx="1228725" cy="581025"/>
    <xdr:pic>
      <xdr:nvPicPr>
        <xdr:cNvPr id="928" name="Imagen 9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14206</xdr:col>
      <xdr:colOff>0</xdr:colOff>
      <xdr:row>152</xdr:row>
      <xdr:rowOff>0</xdr:rowOff>
    </xdr:from>
    <xdr:ext cx="1228725" cy="581025"/>
    <xdr:pic>
      <xdr:nvPicPr>
        <xdr:cNvPr id="929" name="Imagen 9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14222</xdr:col>
      <xdr:colOff>0</xdr:colOff>
      <xdr:row>152</xdr:row>
      <xdr:rowOff>0</xdr:rowOff>
    </xdr:from>
    <xdr:ext cx="1228725" cy="581025"/>
    <xdr:pic>
      <xdr:nvPicPr>
        <xdr:cNvPr id="930" name="Imagen 9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14238</xdr:col>
      <xdr:colOff>0</xdr:colOff>
      <xdr:row>152</xdr:row>
      <xdr:rowOff>0</xdr:rowOff>
    </xdr:from>
    <xdr:ext cx="1228725" cy="581025"/>
    <xdr:pic>
      <xdr:nvPicPr>
        <xdr:cNvPr id="931" name="Imagen 9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14254</xdr:col>
      <xdr:colOff>0</xdr:colOff>
      <xdr:row>152</xdr:row>
      <xdr:rowOff>0</xdr:rowOff>
    </xdr:from>
    <xdr:ext cx="1228725" cy="581025"/>
    <xdr:pic>
      <xdr:nvPicPr>
        <xdr:cNvPr id="932" name="Imagen 9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14270</xdr:col>
      <xdr:colOff>0</xdr:colOff>
      <xdr:row>152</xdr:row>
      <xdr:rowOff>0</xdr:rowOff>
    </xdr:from>
    <xdr:ext cx="1228725" cy="581025"/>
    <xdr:pic>
      <xdr:nvPicPr>
        <xdr:cNvPr id="933" name="Imagen 9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14286</xdr:col>
      <xdr:colOff>0</xdr:colOff>
      <xdr:row>152</xdr:row>
      <xdr:rowOff>0</xdr:rowOff>
    </xdr:from>
    <xdr:ext cx="1228725" cy="581025"/>
    <xdr:pic>
      <xdr:nvPicPr>
        <xdr:cNvPr id="934" name="Imagen 9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14302</xdr:col>
      <xdr:colOff>0</xdr:colOff>
      <xdr:row>152</xdr:row>
      <xdr:rowOff>0</xdr:rowOff>
    </xdr:from>
    <xdr:ext cx="1228725" cy="581025"/>
    <xdr:pic>
      <xdr:nvPicPr>
        <xdr:cNvPr id="935" name="Imagen 9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14318</xdr:col>
      <xdr:colOff>0</xdr:colOff>
      <xdr:row>152</xdr:row>
      <xdr:rowOff>0</xdr:rowOff>
    </xdr:from>
    <xdr:ext cx="1228725" cy="581025"/>
    <xdr:pic>
      <xdr:nvPicPr>
        <xdr:cNvPr id="936" name="Imagen 9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14334</xdr:col>
      <xdr:colOff>0</xdr:colOff>
      <xdr:row>152</xdr:row>
      <xdr:rowOff>0</xdr:rowOff>
    </xdr:from>
    <xdr:ext cx="1228725" cy="581025"/>
    <xdr:pic>
      <xdr:nvPicPr>
        <xdr:cNvPr id="937" name="Imagen 9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14350</xdr:col>
      <xdr:colOff>0</xdr:colOff>
      <xdr:row>152</xdr:row>
      <xdr:rowOff>0</xdr:rowOff>
    </xdr:from>
    <xdr:ext cx="1228725" cy="581025"/>
    <xdr:pic>
      <xdr:nvPicPr>
        <xdr:cNvPr id="938" name="Imagen 9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14366</xdr:col>
      <xdr:colOff>0</xdr:colOff>
      <xdr:row>152</xdr:row>
      <xdr:rowOff>0</xdr:rowOff>
    </xdr:from>
    <xdr:ext cx="1228725" cy="581025"/>
    <xdr:pic>
      <xdr:nvPicPr>
        <xdr:cNvPr id="939" name="Imagen 9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14382</xdr:col>
      <xdr:colOff>0</xdr:colOff>
      <xdr:row>152</xdr:row>
      <xdr:rowOff>0</xdr:rowOff>
    </xdr:from>
    <xdr:ext cx="1228725" cy="581025"/>
    <xdr:pic>
      <xdr:nvPicPr>
        <xdr:cNvPr id="940" name="Imagen 9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14398</xdr:col>
      <xdr:colOff>0</xdr:colOff>
      <xdr:row>152</xdr:row>
      <xdr:rowOff>0</xdr:rowOff>
    </xdr:from>
    <xdr:ext cx="1228725" cy="581025"/>
    <xdr:pic>
      <xdr:nvPicPr>
        <xdr:cNvPr id="941" name="Imagen 9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14414</xdr:col>
      <xdr:colOff>0</xdr:colOff>
      <xdr:row>152</xdr:row>
      <xdr:rowOff>0</xdr:rowOff>
    </xdr:from>
    <xdr:ext cx="1228725" cy="581025"/>
    <xdr:pic>
      <xdr:nvPicPr>
        <xdr:cNvPr id="942" name="Imagen 9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14430</xdr:col>
      <xdr:colOff>0</xdr:colOff>
      <xdr:row>152</xdr:row>
      <xdr:rowOff>0</xdr:rowOff>
    </xdr:from>
    <xdr:ext cx="1228725" cy="581025"/>
    <xdr:pic>
      <xdr:nvPicPr>
        <xdr:cNvPr id="943" name="Imagen 9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14446</xdr:col>
      <xdr:colOff>0</xdr:colOff>
      <xdr:row>152</xdr:row>
      <xdr:rowOff>0</xdr:rowOff>
    </xdr:from>
    <xdr:ext cx="1228725" cy="581025"/>
    <xdr:pic>
      <xdr:nvPicPr>
        <xdr:cNvPr id="944" name="Imagen 9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14462</xdr:col>
      <xdr:colOff>0</xdr:colOff>
      <xdr:row>152</xdr:row>
      <xdr:rowOff>0</xdr:rowOff>
    </xdr:from>
    <xdr:ext cx="1228725" cy="581025"/>
    <xdr:pic>
      <xdr:nvPicPr>
        <xdr:cNvPr id="945" name="Imagen 9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14478</xdr:col>
      <xdr:colOff>0</xdr:colOff>
      <xdr:row>152</xdr:row>
      <xdr:rowOff>0</xdr:rowOff>
    </xdr:from>
    <xdr:ext cx="1228725" cy="581025"/>
    <xdr:pic>
      <xdr:nvPicPr>
        <xdr:cNvPr id="946" name="Imagen 9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14494</xdr:col>
      <xdr:colOff>0</xdr:colOff>
      <xdr:row>152</xdr:row>
      <xdr:rowOff>0</xdr:rowOff>
    </xdr:from>
    <xdr:ext cx="1228725" cy="581025"/>
    <xdr:pic>
      <xdr:nvPicPr>
        <xdr:cNvPr id="947" name="Imagen 9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14510</xdr:col>
      <xdr:colOff>0</xdr:colOff>
      <xdr:row>152</xdr:row>
      <xdr:rowOff>0</xdr:rowOff>
    </xdr:from>
    <xdr:ext cx="1228725" cy="581025"/>
    <xdr:pic>
      <xdr:nvPicPr>
        <xdr:cNvPr id="948" name="Imagen 9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14526</xdr:col>
      <xdr:colOff>0</xdr:colOff>
      <xdr:row>152</xdr:row>
      <xdr:rowOff>0</xdr:rowOff>
    </xdr:from>
    <xdr:ext cx="1228725" cy="581025"/>
    <xdr:pic>
      <xdr:nvPicPr>
        <xdr:cNvPr id="949" name="Imagen 9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14542</xdr:col>
      <xdr:colOff>0</xdr:colOff>
      <xdr:row>152</xdr:row>
      <xdr:rowOff>0</xdr:rowOff>
    </xdr:from>
    <xdr:ext cx="1228725" cy="581025"/>
    <xdr:pic>
      <xdr:nvPicPr>
        <xdr:cNvPr id="950" name="Imagen 9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14558</xdr:col>
      <xdr:colOff>0</xdr:colOff>
      <xdr:row>152</xdr:row>
      <xdr:rowOff>0</xdr:rowOff>
    </xdr:from>
    <xdr:ext cx="1228725" cy="581025"/>
    <xdr:pic>
      <xdr:nvPicPr>
        <xdr:cNvPr id="951" name="Imagen 9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14574</xdr:col>
      <xdr:colOff>0</xdr:colOff>
      <xdr:row>152</xdr:row>
      <xdr:rowOff>0</xdr:rowOff>
    </xdr:from>
    <xdr:ext cx="1228725" cy="581025"/>
    <xdr:pic>
      <xdr:nvPicPr>
        <xdr:cNvPr id="952" name="Imagen 9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14590</xdr:col>
      <xdr:colOff>0</xdr:colOff>
      <xdr:row>152</xdr:row>
      <xdr:rowOff>0</xdr:rowOff>
    </xdr:from>
    <xdr:ext cx="1228725" cy="581025"/>
    <xdr:pic>
      <xdr:nvPicPr>
        <xdr:cNvPr id="953" name="Imagen 9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14606</xdr:col>
      <xdr:colOff>0</xdr:colOff>
      <xdr:row>152</xdr:row>
      <xdr:rowOff>0</xdr:rowOff>
    </xdr:from>
    <xdr:ext cx="1228725" cy="581025"/>
    <xdr:pic>
      <xdr:nvPicPr>
        <xdr:cNvPr id="954" name="Imagen 9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14622</xdr:col>
      <xdr:colOff>0</xdr:colOff>
      <xdr:row>152</xdr:row>
      <xdr:rowOff>0</xdr:rowOff>
    </xdr:from>
    <xdr:ext cx="1228725" cy="581025"/>
    <xdr:pic>
      <xdr:nvPicPr>
        <xdr:cNvPr id="955" name="Imagen 9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14638</xdr:col>
      <xdr:colOff>0</xdr:colOff>
      <xdr:row>152</xdr:row>
      <xdr:rowOff>0</xdr:rowOff>
    </xdr:from>
    <xdr:ext cx="1228725" cy="581025"/>
    <xdr:pic>
      <xdr:nvPicPr>
        <xdr:cNvPr id="956" name="Imagen 9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14654</xdr:col>
      <xdr:colOff>0</xdr:colOff>
      <xdr:row>152</xdr:row>
      <xdr:rowOff>0</xdr:rowOff>
    </xdr:from>
    <xdr:ext cx="1228725" cy="581025"/>
    <xdr:pic>
      <xdr:nvPicPr>
        <xdr:cNvPr id="957" name="Imagen 9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14670</xdr:col>
      <xdr:colOff>0</xdr:colOff>
      <xdr:row>152</xdr:row>
      <xdr:rowOff>0</xdr:rowOff>
    </xdr:from>
    <xdr:ext cx="1228725" cy="581025"/>
    <xdr:pic>
      <xdr:nvPicPr>
        <xdr:cNvPr id="958" name="Imagen 9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14686</xdr:col>
      <xdr:colOff>0</xdr:colOff>
      <xdr:row>152</xdr:row>
      <xdr:rowOff>0</xdr:rowOff>
    </xdr:from>
    <xdr:ext cx="1228725" cy="581025"/>
    <xdr:pic>
      <xdr:nvPicPr>
        <xdr:cNvPr id="959" name="Imagen 9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14702</xdr:col>
      <xdr:colOff>0</xdr:colOff>
      <xdr:row>152</xdr:row>
      <xdr:rowOff>0</xdr:rowOff>
    </xdr:from>
    <xdr:ext cx="1228725" cy="581025"/>
    <xdr:pic>
      <xdr:nvPicPr>
        <xdr:cNvPr id="960" name="Imagen 9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14718</xdr:col>
      <xdr:colOff>0</xdr:colOff>
      <xdr:row>152</xdr:row>
      <xdr:rowOff>0</xdr:rowOff>
    </xdr:from>
    <xdr:ext cx="1228725" cy="581025"/>
    <xdr:pic>
      <xdr:nvPicPr>
        <xdr:cNvPr id="961" name="Imagen 9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14734</xdr:col>
      <xdr:colOff>0</xdr:colOff>
      <xdr:row>152</xdr:row>
      <xdr:rowOff>0</xdr:rowOff>
    </xdr:from>
    <xdr:ext cx="1228725" cy="581025"/>
    <xdr:pic>
      <xdr:nvPicPr>
        <xdr:cNvPr id="962" name="Imagen 9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14750</xdr:col>
      <xdr:colOff>0</xdr:colOff>
      <xdr:row>152</xdr:row>
      <xdr:rowOff>0</xdr:rowOff>
    </xdr:from>
    <xdr:ext cx="1228725" cy="581025"/>
    <xdr:pic>
      <xdr:nvPicPr>
        <xdr:cNvPr id="963" name="Imagen 9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14766</xdr:col>
      <xdr:colOff>0</xdr:colOff>
      <xdr:row>152</xdr:row>
      <xdr:rowOff>0</xdr:rowOff>
    </xdr:from>
    <xdr:ext cx="1228725" cy="581025"/>
    <xdr:pic>
      <xdr:nvPicPr>
        <xdr:cNvPr id="964" name="Imagen 96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14782</xdr:col>
      <xdr:colOff>0</xdr:colOff>
      <xdr:row>152</xdr:row>
      <xdr:rowOff>0</xdr:rowOff>
    </xdr:from>
    <xdr:ext cx="1228725" cy="581025"/>
    <xdr:pic>
      <xdr:nvPicPr>
        <xdr:cNvPr id="965" name="Imagen 96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14798</xdr:col>
      <xdr:colOff>0</xdr:colOff>
      <xdr:row>152</xdr:row>
      <xdr:rowOff>0</xdr:rowOff>
    </xdr:from>
    <xdr:ext cx="1228725" cy="581025"/>
    <xdr:pic>
      <xdr:nvPicPr>
        <xdr:cNvPr id="966" name="Imagen 96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14814</xdr:col>
      <xdr:colOff>0</xdr:colOff>
      <xdr:row>152</xdr:row>
      <xdr:rowOff>0</xdr:rowOff>
    </xdr:from>
    <xdr:ext cx="1228725" cy="581025"/>
    <xdr:pic>
      <xdr:nvPicPr>
        <xdr:cNvPr id="967" name="Imagen 96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14830</xdr:col>
      <xdr:colOff>0</xdr:colOff>
      <xdr:row>152</xdr:row>
      <xdr:rowOff>0</xdr:rowOff>
    </xdr:from>
    <xdr:ext cx="1228725" cy="581025"/>
    <xdr:pic>
      <xdr:nvPicPr>
        <xdr:cNvPr id="968" name="Imagen 96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14846</xdr:col>
      <xdr:colOff>0</xdr:colOff>
      <xdr:row>152</xdr:row>
      <xdr:rowOff>0</xdr:rowOff>
    </xdr:from>
    <xdr:ext cx="1228725" cy="581025"/>
    <xdr:pic>
      <xdr:nvPicPr>
        <xdr:cNvPr id="969" name="Imagen 96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14862</xdr:col>
      <xdr:colOff>0</xdr:colOff>
      <xdr:row>152</xdr:row>
      <xdr:rowOff>0</xdr:rowOff>
    </xdr:from>
    <xdr:ext cx="1228725" cy="581025"/>
    <xdr:pic>
      <xdr:nvPicPr>
        <xdr:cNvPr id="970" name="Imagen 9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14878</xdr:col>
      <xdr:colOff>0</xdr:colOff>
      <xdr:row>152</xdr:row>
      <xdr:rowOff>0</xdr:rowOff>
    </xdr:from>
    <xdr:ext cx="1228725" cy="581025"/>
    <xdr:pic>
      <xdr:nvPicPr>
        <xdr:cNvPr id="971" name="Imagen 9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14894</xdr:col>
      <xdr:colOff>0</xdr:colOff>
      <xdr:row>152</xdr:row>
      <xdr:rowOff>0</xdr:rowOff>
    </xdr:from>
    <xdr:ext cx="1228725" cy="581025"/>
    <xdr:pic>
      <xdr:nvPicPr>
        <xdr:cNvPr id="972" name="Imagen 9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14910</xdr:col>
      <xdr:colOff>0</xdr:colOff>
      <xdr:row>152</xdr:row>
      <xdr:rowOff>0</xdr:rowOff>
    </xdr:from>
    <xdr:ext cx="1228725" cy="581025"/>
    <xdr:pic>
      <xdr:nvPicPr>
        <xdr:cNvPr id="973" name="Imagen 9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14926</xdr:col>
      <xdr:colOff>0</xdr:colOff>
      <xdr:row>152</xdr:row>
      <xdr:rowOff>0</xdr:rowOff>
    </xdr:from>
    <xdr:ext cx="1228725" cy="581025"/>
    <xdr:pic>
      <xdr:nvPicPr>
        <xdr:cNvPr id="974" name="Imagen 97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14942</xdr:col>
      <xdr:colOff>0</xdr:colOff>
      <xdr:row>152</xdr:row>
      <xdr:rowOff>0</xdr:rowOff>
    </xdr:from>
    <xdr:ext cx="1228725" cy="581025"/>
    <xdr:pic>
      <xdr:nvPicPr>
        <xdr:cNvPr id="975" name="Imagen 97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14958</xdr:col>
      <xdr:colOff>0</xdr:colOff>
      <xdr:row>152</xdr:row>
      <xdr:rowOff>0</xdr:rowOff>
    </xdr:from>
    <xdr:ext cx="1228725" cy="581025"/>
    <xdr:pic>
      <xdr:nvPicPr>
        <xdr:cNvPr id="976" name="Imagen 97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14974</xdr:col>
      <xdr:colOff>0</xdr:colOff>
      <xdr:row>152</xdr:row>
      <xdr:rowOff>0</xdr:rowOff>
    </xdr:from>
    <xdr:ext cx="1228725" cy="581025"/>
    <xdr:pic>
      <xdr:nvPicPr>
        <xdr:cNvPr id="977" name="Imagen 97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14990</xdr:col>
      <xdr:colOff>0</xdr:colOff>
      <xdr:row>152</xdr:row>
      <xdr:rowOff>0</xdr:rowOff>
    </xdr:from>
    <xdr:ext cx="1228725" cy="581025"/>
    <xdr:pic>
      <xdr:nvPicPr>
        <xdr:cNvPr id="978" name="Imagen 97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15006</xdr:col>
      <xdr:colOff>0</xdr:colOff>
      <xdr:row>152</xdr:row>
      <xdr:rowOff>0</xdr:rowOff>
    </xdr:from>
    <xdr:ext cx="1228725" cy="581025"/>
    <xdr:pic>
      <xdr:nvPicPr>
        <xdr:cNvPr id="979" name="Imagen 97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15022</xdr:col>
      <xdr:colOff>0</xdr:colOff>
      <xdr:row>152</xdr:row>
      <xdr:rowOff>0</xdr:rowOff>
    </xdr:from>
    <xdr:ext cx="1228725" cy="581025"/>
    <xdr:pic>
      <xdr:nvPicPr>
        <xdr:cNvPr id="980" name="Imagen 97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15038</xdr:col>
      <xdr:colOff>0</xdr:colOff>
      <xdr:row>152</xdr:row>
      <xdr:rowOff>0</xdr:rowOff>
    </xdr:from>
    <xdr:ext cx="1228725" cy="581025"/>
    <xdr:pic>
      <xdr:nvPicPr>
        <xdr:cNvPr id="981" name="Imagen 98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15054</xdr:col>
      <xdr:colOff>0</xdr:colOff>
      <xdr:row>152</xdr:row>
      <xdr:rowOff>0</xdr:rowOff>
    </xdr:from>
    <xdr:ext cx="1228725" cy="581025"/>
    <xdr:pic>
      <xdr:nvPicPr>
        <xdr:cNvPr id="982" name="Imagen 98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15070</xdr:col>
      <xdr:colOff>0</xdr:colOff>
      <xdr:row>152</xdr:row>
      <xdr:rowOff>0</xdr:rowOff>
    </xdr:from>
    <xdr:ext cx="1228725" cy="581025"/>
    <xdr:pic>
      <xdr:nvPicPr>
        <xdr:cNvPr id="983" name="Imagen 98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15086</xdr:col>
      <xdr:colOff>0</xdr:colOff>
      <xdr:row>152</xdr:row>
      <xdr:rowOff>0</xdr:rowOff>
    </xdr:from>
    <xdr:ext cx="1228725" cy="581025"/>
    <xdr:pic>
      <xdr:nvPicPr>
        <xdr:cNvPr id="984" name="Imagen 98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15102</xdr:col>
      <xdr:colOff>0</xdr:colOff>
      <xdr:row>152</xdr:row>
      <xdr:rowOff>0</xdr:rowOff>
    </xdr:from>
    <xdr:ext cx="1228725" cy="581025"/>
    <xdr:pic>
      <xdr:nvPicPr>
        <xdr:cNvPr id="985" name="Imagen 98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15118</xdr:col>
      <xdr:colOff>0</xdr:colOff>
      <xdr:row>152</xdr:row>
      <xdr:rowOff>0</xdr:rowOff>
    </xdr:from>
    <xdr:ext cx="1228725" cy="581025"/>
    <xdr:pic>
      <xdr:nvPicPr>
        <xdr:cNvPr id="986" name="Imagen 9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15134</xdr:col>
      <xdr:colOff>0</xdr:colOff>
      <xdr:row>152</xdr:row>
      <xdr:rowOff>0</xdr:rowOff>
    </xdr:from>
    <xdr:ext cx="1228725" cy="581025"/>
    <xdr:pic>
      <xdr:nvPicPr>
        <xdr:cNvPr id="987" name="Imagen 98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15150</xdr:col>
      <xdr:colOff>0</xdr:colOff>
      <xdr:row>152</xdr:row>
      <xdr:rowOff>0</xdr:rowOff>
    </xdr:from>
    <xdr:ext cx="1228725" cy="581025"/>
    <xdr:pic>
      <xdr:nvPicPr>
        <xdr:cNvPr id="988" name="Imagen 98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15166</xdr:col>
      <xdr:colOff>0</xdr:colOff>
      <xdr:row>152</xdr:row>
      <xdr:rowOff>0</xdr:rowOff>
    </xdr:from>
    <xdr:ext cx="1228725" cy="581025"/>
    <xdr:pic>
      <xdr:nvPicPr>
        <xdr:cNvPr id="989" name="Imagen 98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15182</xdr:col>
      <xdr:colOff>0</xdr:colOff>
      <xdr:row>152</xdr:row>
      <xdr:rowOff>0</xdr:rowOff>
    </xdr:from>
    <xdr:ext cx="1228725" cy="581025"/>
    <xdr:pic>
      <xdr:nvPicPr>
        <xdr:cNvPr id="990" name="Imagen 98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15198</xdr:col>
      <xdr:colOff>0</xdr:colOff>
      <xdr:row>152</xdr:row>
      <xdr:rowOff>0</xdr:rowOff>
    </xdr:from>
    <xdr:ext cx="1228725" cy="581025"/>
    <xdr:pic>
      <xdr:nvPicPr>
        <xdr:cNvPr id="991" name="Imagen 99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15214</xdr:col>
      <xdr:colOff>0</xdr:colOff>
      <xdr:row>152</xdr:row>
      <xdr:rowOff>0</xdr:rowOff>
    </xdr:from>
    <xdr:ext cx="1228725" cy="581025"/>
    <xdr:pic>
      <xdr:nvPicPr>
        <xdr:cNvPr id="992" name="Imagen 9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15230</xdr:col>
      <xdr:colOff>0</xdr:colOff>
      <xdr:row>152</xdr:row>
      <xdr:rowOff>0</xdr:rowOff>
    </xdr:from>
    <xdr:ext cx="1228725" cy="581025"/>
    <xdr:pic>
      <xdr:nvPicPr>
        <xdr:cNvPr id="993" name="Imagen 99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15246</xdr:col>
      <xdr:colOff>0</xdr:colOff>
      <xdr:row>152</xdr:row>
      <xdr:rowOff>0</xdr:rowOff>
    </xdr:from>
    <xdr:ext cx="1228725" cy="581025"/>
    <xdr:pic>
      <xdr:nvPicPr>
        <xdr:cNvPr id="994" name="Imagen 9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15262</xdr:col>
      <xdr:colOff>0</xdr:colOff>
      <xdr:row>152</xdr:row>
      <xdr:rowOff>0</xdr:rowOff>
    </xdr:from>
    <xdr:ext cx="1228725" cy="581025"/>
    <xdr:pic>
      <xdr:nvPicPr>
        <xdr:cNvPr id="995" name="Imagen 99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15278</xdr:col>
      <xdr:colOff>0</xdr:colOff>
      <xdr:row>152</xdr:row>
      <xdr:rowOff>0</xdr:rowOff>
    </xdr:from>
    <xdr:ext cx="1228725" cy="581025"/>
    <xdr:pic>
      <xdr:nvPicPr>
        <xdr:cNvPr id="996" name="Imagen 99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15294</xdr:col>
      <xdr:colOff>0</xdr:colOff>
      <xdr:row>152</xdr:row>
      <xdr:rowOff>0</xdr:rowOff>
    </xdr:from>
    <xdr:ext cx="1228725" cy="581025"/>
    <xdr:pic>
      <xdr:nvPicPr>
        <xdr:cNvPr id="997" name="Imagen 99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15310</xdr:col>
      <xdr:colOff>0</xdr:colOff>
      <xdr:row>152</xdr:row>
      <xdr:rowOff>0</xdr:rowOff>
    </xdr:from>
    <xdr:ext cx="1228725" cy="581025"/>
    <xdr:pic>
      <xdr:nvPicPr>
        <xdr:cNvPr id="998" name="Imagen 99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15326</xdr:col>
      <xdr:colOff>0</xdr:colOff>
      <xdr:row>152</xdr:row>
      <xdr:rowOff>0</xdr:rowOff>
    </xdr:from>
    <xdr:ext cx="1228725" cy="581025"/>
    <xdr:pic>
      <xdr:nvPicPr>
        <xdr:cNvPr id="999" name="Imagen 99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15342</xdr:col>
      <xdr:colOff>0</xdr:colOff>
      <xdr:row>152</xdr:row>
      <xdr:rowOff>0</xdr:rowOff>
    </xdr:from>
    <xdr:ext cx="1228725" cy="581025"/>
    <xdr:pic>
      <xdr:nvPicPr>
        <xdr:cNvPr id="1000" name="Imagen 99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15358</xdr:col>
      <xdr:colOff>0</xdr:colOff>
      <xdr:row>152</xdr:row>
      <xdr:rowOff>0</xdr:rowOff>
    </xdr:from>
    <xdr:ext cx="1228725" cy="581025"/>
    <xdr:pic>
      <xdr:nvPicPr>
        <xdr:cNvPr id="1001" name="Imagen 100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15374</xdr:col>
      <xdr:colOff>0</xdr:colOff>
      <xdr:row>152</xdr:row>
      <xdr:rowOff>0</xdr:rowOff>
    </xdr:from>
    <xdr:ext cx="1228725" cy="581025"/>
    <xdr:pic>
      <xdr:nvPicPr>
        <xdr:cNvPr id="1002" name="Imagen 100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15390</xdr:col>
      <xdr:colOff>0</xdr:colOff>
      <xdr:row>152</xdr:row>
      <xdr:rowOff>0</xdr:rowOff>
    </xdr:from>
    <xdr:ext cx="1228725" cy="581025"/>
    <xdr:pic>
      <xdr:nvPicPr>
        <xdr:cNvPr id="1003" name="Imagen 100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15406</xdr:col>
      <xdr:colOff>0</xdr:colOff>
      <xdr:row>152</xdr:row>
      <xdr:rowOff>0</xdr:rowOff>
    </xdr:from>
    <xdr:ext cx="1228725" cy="581025"/>
    <xdr:pic>
      <xdr:nvPicPr>
        <xdr:cNvPr id="1004" name="Imagen 100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15422</xdr:col>
      <xdr:colOff>0</xdr:colOff>
      <xdr:row>152</xdr:row>
      <xdr:rowOff>0</xdr:rowOff>
    </xdr:from>
    <xdr:ext cx="1228725" cy="581025"/>
    <xdr:pic>
      <xdr:nvPicPr>
        <xdr:cNvPr id="1005" name="Imagen 100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15438</xdr:col>
      <xdr:colOff>0</xdr:colOff>
      <xdr:row>152</xdr:row>
      <xdr:rowOff>0</xdr:rowOff>
    </xdr:from>
    <xdr:ext cx="1228725" cy="581025"/>
    <xdr:pic>
      <xdr:nvPicPr>
        <xdr:cNvPr id="1006" name="Imagen 100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15454</xdr:col>
      <xdr:colOff>0</xdr:colOff>
      <xdr:row>152</xdr:row>
      <xdr:rowOff>0</xdr:rowOff>
    </xdr:from>
    <xdr:ext cx="1228725" cy="581025"/>
    <xdr:pic>
      <xdr:nvPicPr>
        <xdr:cNvPr id="1007" name="Imagen 100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15470</xdr:col>
      <xdr:colOff>0</xdr:colOff>
      <xdr:row>152</xdr:row>
      <xdr:rowOff>0</xdr:rowOff>
    </xdr:from>
    <xdr:ext cx="1228725" cy="581025"/>
    <xdr:pic>
      <xdr:nvPicPr>
        <xdr:cNvPr id="1008" name="Imagen 10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15486</xdr:col>
      <xdr:colOff>0</xdr:colOff>
      <xdr:row>152</xdr:row>
      <xdr:rowOff>0</xdr:rowOff>
    </xdr:from>
    <xdr:ext cx="1228725" cy="581025"/>
    <xdr:pic>
      <xdr:nvPicPr>
        <xdr:cNvPr id="1009" name="Imagen 100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15502</xdr:col>
      <xdr:colOff>0</xdr:colOff>
      <xdr:row>152</xdr:row>
      <xdr:rowOff>0</xdr:rowOff>
    </xdr:from>
    <xdr:ext cx="1228725" cy="581025"/>
    <xdr:pic>
      <xdr:nvPicPr>
        <xdr:cNvPr id="1010" name="Imagen 100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15518</xdr:col>
      <xdr:colOff>0</xdr:colOff>
      <xdr:row>152</xdr:row>
      <xdr:rowOff>0</xdr:rowOff>
    </xdr:from>
    <xdr:ext cx="1228725" cy="581025"/>
    <xdr:pic>
      <xdr:nvPicPr>
        <xdr:cNvPr id="1011" name="Imagen 101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15534</xdr:col>
      <xdr:colOff>0</xdr:colOff>
      <xdr:row>152</xdr:row>
      <xdr:rowOff>0</xdr:rowOff>
    </xdr:from>
    <xdr:ext cx="1228725" cy="581025"/>
    <xdr:pic>
      <xdr:nvPicPr>
        <xdr:cNvPr id="1012" name="Imagen 101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15550</xdr:col>
      <xdr:colOff>0</xdr:colOff>
      <xdr:row>152</xdr:row>
      <xdr:rowOff>0</xdr:rowOff>
    </xdr:from>
    <xdr:ext cx="1228725" cy="581025"/>
    <xdr:pic>
      <xdr:nvPicPr>
        <xdr:cNvPr id="1013" name="Imagen 101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15566</xdr:col>
      <xdr:colOff>0</xdr:colOff>
      <xdr:row>152</xdr:row>
      <xdr:rowOff>0</xdr:rowOff>
    </xdr:from>
    <xdr:ext cx="1228725" cy="581025"/>
    <xdr:pic>
      <xdr:nvPicPr>
        <xdr:cNvPr id="1014" name="Imagen 101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15582</xdr:col>
      <xdr:colOff>0</xdr:colOff>
      <xdr:row>152</xdr:row>
      <xdr:rowOff>0</xdr:rowOff>
    </xdr:from>
    <xdr:ext cx="1228725" cy="581025"/>
    <xdr:pic>
      <xdr:nvPicPr>
        <xdr:cNvPr id="1015" name="Imagen 101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15598</xdr:col>
      <xdr:colOff>0</xdr:colOff>
      <xdr:row>152</xdr:row>
      <xdr:rowOff>0</xdr:rowOff>
    </xdr:from>
    <xdr:ext cx="1228725" cy="581025"/>
    <xdr:pic>
      <xdr:nvPicPr>
        <xdr:cNvPr id="1016" name="Imagen 101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15614</xdr:col>
      <xdr:colOff>0</xdr:colOff>
      <xdr:row>152</xdr:row>
      <xdr:rowOff>0</xdr:rowOff>
    </xdr:from>
    <xdr:ext cx="1228725" cy="581025"/>
    <xdr:pic>
      <xdr:nvPicPr>
        <xdr:cNvPr id="1017" name="Imagen 101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15630</xdr:col>
      <xdr:colOff>0</xdr:colOff>
      <xdr:row>152</xdr:row>
      <xdr:rowOff>0</xdr:rowOff>
    </xdr:from>
    <xdr:ext cx="1228725" cy="581025"/>
    <xdr:pic>
      <xdr:nvPicPr>
        <xdr:cNvPr id="1018" name="Imagen 101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15646</xdr:col>
      <xdr:colOff>0</xdr:colOff>
      <xdr:row>152</xdr:row>
      <xdr:rowOff>0</xdr:rowOff>
    </xdr:from>
    <xdr:ext cx="1228725" cy="581025"/>
    <xdr:pic>
      <xdr:nvPicPr>
        <xdr:cNvPr id="1019" name="Imagen 101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15662</xdr:col>
      <xdr:colOff>0</xdr:colOff>
      <xdr:row>152</xdr:row>
      <xdr:rowOff>0</xdr:rowOff>
    </xdr:from>
    <xdr:ext cx="1228725" cy="581025"/>
    <xdr:pic>
      <xdr:nvPicPr>
        <xdr:cNvPr id="1020" name="Imagen 101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15678</xdr:col>
      <xdr:colOff>0</xdr:colOff>
      <xdr:row>152</xdr:row>
      <xdr:rowOff>0</xdr:rowOff>
    </xdr:from>
    <xdr:ext cx="1228725" cy="581025"/>
    <xdr:pic>
      <xdr:nvPicPr>
        <xdr:cNvPr id="1021" name="Imagen 102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15694</xdr:col>
      <xdr:colOff>0</xdr:colOff>
      <xdr:row>152</xdr:row>
      <xdr:rowOff>0</xdr:rowOff>
    </xdr:from>
    <xdr:ext cx="1228725" cy="581025"/>
    <xdr:pic>
      <xdr:nvPicPr>
        <xdr:cNvPr id="1022" name="Imagen 102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15710</xdr:col>
      <xdr:colOff>0</xdr:colOff>
      <xdr:row>152</xdr:row>
      <xdr:rowOff>0</xdr:rowOff>
    </xdr:from>
    <xdr:ext cx="1228725" cy="581025"/>
    <xdr:pic>
      <xdr:nvPicPr>
        <xdr:cNvPr id="1023" name="Imagen 102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15726</xdr:col>
      <xdr:colOff>0</xdr:colOff>
      <xdr:row>152</xdr:row>
      <xdr:rowOff>0</xdr:rowOff>
    </xdr:from>
    <xdr:ext cx="1228725" cy="581025"/>
    <xdr:pic>
      <xdr:nvPicPr>
        <xdr:cNvPr id="1024" name="Imagen 10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15742</xdr:col>
      <xdr:colOff>0</xdr:colOff>
      <xdr:row>152</xdr:row>
      <xdr:rowOff>0</xdr:rowOff>
    </xdr:from>
    <xdr:ext cx="1228725" cy="581025"/>
    <xdr:pic>
      <xdr:nvPicPr>
        <xdr:cNvPr id="1025" name="Imagen 102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15758</xdr:col>
      <xdr:colOff>0</xdr:colOff>
      <xdr:row>152</xdr:row>
      <xdr:rowOff>0</xdr:rowOff>
    </xdr:from>
    <xdr:ext cx="1228725" cy="581025"/>
    <xdr:pic>
      <xdr:nvPicPr>
        <xdr:cNvPr id="1026" name="Imagen 10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15774</xdr:col>
      <xdr:colOff>0</xdr:colOff>
      <xdr:row>152</xdr:row>
      <xdr:rowOff>0</xdr:rowOff>
    </xdr:from>
    <xdr:ext cx="1228725" cy="581025"/>
    <xdr:pic>
      <xdr:nvPicPr>
        <xdr:cNvPr id="1027" name="Imagen 102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15790</xdr:col>
      <xdr:colOff>0</xdr:colOff>
      <xdr:row>152</xdr:row>
      <xdr:rowOff>0</xdr:rowOff>
    </xdr:from>
    <xdr:ext cx="1228725" cy="581025"/>
    <xdr:pic>
      <xdr:nvPicPr>
        <xdr:cNvPr id="1028" name="Imagen 102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15806</xdr:col>
      <xdr:colOff>0</xdr:colOff>
      <xdr:row>152</xdr:row>
      <xdr:rowOff>0</xdr:rowOff>
    </xdr:from>
    <xdr:ext cx="1228725" cy="581025"/>
    <xdr:pic>
      <xdr:nvPicPr>
        <xdr:cNvPr id="1029" name="Imagen 10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15822</xdr:col>
      <xdr:colOff>0</xdr:colOff>
      <xdr:row>152</xdr:row>
      <xdr:rowOff>0</xdr:rowOff>
    </xdr:from>
    <xdr:ext cx="1228725" cy="581025"/>
    <xdr:pic>
      <xdr:nvPicPr>
        <xdr:cNvPr id="1030" name="Imagen 102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15838</xdr:col>
      <xdr:colOff>0</xdr:colOff>
      <xdr:row>152</xdr:row>
      <xdr:rowOff>0</xdr:rowOff>
    </xdr:from>
    <xdr:ext cx="1228725" cy="581025"/>
    <xdr:pic>
      <xdr:nvPicPr>
        <xdr:cNvPr id="1031" name="Imagen 103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15854</xdr:col>
      <xdr:colOff>0</xdr:colOff>
      <xdr:row>152</xdr:row>
      <xdr:rowOff>0</xdr:rowOff>
    </xdr:from>
    <xdr:ext cx="1228725" cy="581025"/>
    <xdr:pic>
      <xdr:nvPicPr>
        <xdr:cNvPr id="1032" name="Imagen 103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15870</xdr:col>
      <xdr:colOff>0</xdr:colOff>
      <xdr:row>152</xdr:row>
      <xdr:rowOff>0</xdr:rowOff>
    </xdr:from>
    <xdr:ext cx="1228725" cy="581025"/>
    <xdr:pic>
      <xdr:nvPicPr>
        <xdr:cNvPr id="1033" name="Imagen 103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15886</xdr:col>
      <xdr:colOff>0</xdr:colOff>
      <xdr:row>152</xdr:row>
      <xdr:rowOff>0</xdr:rowOff>
    </xdr:from>
    <xdr:ext cx="1228725" cy="581025"/>
    <xdr:pic>
      <xdr:nvPicPr>
        <xdr:cNvPr id="1034" name="Imagen 103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15902</xdr:col>
      <xdr:colOff>0</xdr:colOff>
      <xdr:row>152</xdr:row>
      <xdr:rowOff>0</xdr:rowOff>
    </xdr:from>
    <xdr:ext cx="1228725" cy="581025"/>
    <xdr:pic>
      <xdr:nvPicPr>
        <xdr:cNvPr id="1035" name="Imagen 103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15918</xdr:col>
      <xdr:colOff>0</xdr:colOff>
      <xdr:row>152</xdr:row>
      <xdr:rowOff>0</xdr:rowOff>
    </xdr:from>
    <xdr:ext cx="1228725" cy="581025"/>
    <xdr:pic>
      <xdr:nvPicPr>
        <xdr:cNvPr id="1036" name="Imagen 103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15934</xdr:col>
      <xdr:colOff>0</xdr:colOff>
      <xdr:row>152</xdr:row>
      <xdr:rowOff>0</xdr:rowOff>
    </xdr:from>
    <xdr:ext cx="1228725" cy="581025"/>
    <xdr:pic>
      <xdr:nvPicPr>
        <xdr:cNvPr id="1037" name="Imagen 103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15950</xdr:col>
      <xdr:colOff>0</xdr:colOff>
      <xdr:row>152</xdr:row>
      <xdr:rowOff>0</xdr:rowOff>
    </xdr:from>
    <xdr:ext cx="1228725" cy="581025"/>
    <xdr:pic>
      <xdr:nvPicPr>
        <xdr:cNvPr id="1038" name="Imagen 103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15966</xdr:col>
      <xdr:colOff>0</xdr:colOff>
      <xdr:row>152</xdr:row>
      <xdr:rowOff>0</xdr:rowOff>
    </xdr:from>
    <xdr:ext cx="1228725" cy="581025"/>
    <xdr:pic>
      <xdr:nvPicPr>
        <xdr:cNvPr id="1039" name="Imagen 103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15982</xdr:col>
      <xdr:colOff>0</xdr:colOff>
      <xdr:row>152</xdr:row>
      <xdr:rowOff>0</xdr:rowOff>
    </xdr:from>
    <xdr:ext cx="1228725" cy="581025"/>
    <xdr:pic>
      <xdr:nvPicPr>
        <xdr:cNvPr id="1040" name="Imagen 103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15998</xdr:col>
      <xdr:colOff>0</xdr:colOff>
      <xdr:row>152</xdr:row>
      <xdr:rowOff>0</xdr:rowOff>
    </xdr:from>
    <xdr:ext cx="1228725" cy="581025"/>
    <xdr:pic>
      <xdr:nvPicPr>
        <xdr:cNvPr id="1041" name="Imagen 104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16014</xdr:col>
      <xdr:colOff>0</xdr:colOff>
      <xdr:row>152</xdr:row>
      <xdr:rowOff>0</xdr:rowOff>
    </xdr:from>
    <xdr:ext cx="1228725" cy="581025"/>
    <xdr:pic>
      <xdr:nvPicPr>
        <xdr:cNvPr id="1042" name="Imagen 104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16030</xdr:col>
      <xdr:colOff>0</xdr:colOff>
      <xdr:row>152</xdr:row>
      <xdr:rowOff>0</xdr:rowOff>
    </xdr:from>
    <xdr:ext cx="1228725" cy="581025"/>
    <xdr:pic>
      <xdr:nvPicPr>
        <xdr:cNvPr id="1043" name="Imagen 10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16046</xdr:col>
      <xdr:colOff>0</xdr:colOff>
      <xdr:row>152</xdr:row>
      <xdr:rowOff>0</xdr:rowOff>
    </xdr:from>
    <xdr:ext cx="1228725" cy="581025"/>
    <xdr:pic>
      <xdr:nvPicPr>
        <xdr:cNvPr id="1044" name="Imagen 104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16062</xdr:col>
      <xdr:colOff>0</xdr:colOff>
      <xdr:row>152</xdr:row>
      <xdr:rowOff>0</xdr:rowOff>
    </xdr:from>
    <xdr:ext cx="1228725" cy="581025"/>
    <xdr:pic>
      <xdr:nvPicPr>
        <xdr:cNvPr id="1045" name="Imagen 104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16078</xdr:col>
      <xdr:colOff>0</xdr:colOff>
      <xdr:row>152</xdr:row>
      <xdr:rowOff>0</xdr:rowOff>
    </xdr:from>
    <xdr:ext cx="1228725" cy="581025"/>
    <xdr:pic>
      <xdr:nvPicPr>
        <xdr:cNvPr id="1046" name="Imagen 10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16094</xdr:col>
      <xdr:colOff>0</xdr:colOff>
      <xdr:row>152</xdr:row>
      <xdr:rowOff>0</xdr:rowOff>
    </xdr:from>
    <xdr:ext cx="1228725" cy="581025"/>
    <xdr:pic>
      <xdr:nvPicPr>
        <xdr:cNvPr id="1047" name="Imagen 104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16110</xdr:col>
      <xdr:colOff>0</xdr:colOff>
      <xdr:row>152</xdr:row>
      <xdr:rowOff>0</xdr:rowOff>
    </xdr:from>
    <xdr:ext cx="1228725" cy="581025"/>
    <xdr:pic>
      <xdr:nvPicPr>
        <xdr:cNvPr id="1048" name="Imagen 104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16126</xdr:col>
      <xdr:colOff>0</xdr:colOff>
      <xdr:row>152</xdr:row>
      <xdr:rowOff>0</xdr:rowOff>
    </xdr:from>
    <xdr:ext cx="1228725" cy="581025"/>
    <xdr:pic>
      <xdr:nvPicPr>
        <xdr:cNvPr id="1049" name="Imagen 104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16142</xdr:col>
      <xdr:colOff>0</xdr:colOff>
      <xdr:row>152</xdr:row>
      <xdr:rowOff>0</xdr:rowOff>
    </xdr:from>
    <xdr:ext cx="1228725" cy="581025"/>
    <xdr:pic>
      <xdr:nvPicPr>
        <xdr:cNvPr id="1050" name="Imagen 104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16158</xdr:col>
      <xdr:colOff>0</xdr:colOff>
      <xdr:row>152</xdr:row>
      <xdr:rowOff>0</xdr:rowOff>
    </xdr:from>
    <xdr:ext cx="1228725" cy="581025"/>
    <xdr:pic>
      <xdr:nvPicPr>
        <xdr:cNvPr id="1051" name="Imagen 105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16174</xdr:col>
      <xdr:colOff>0</xdr:colOff>
      <xdr:row>152</xdr:row>
      <xdr:rowOff>0</xdr:rowOff>
    </xdr:from>
    <xdr:ext cx="1228725" cy="581025"/>
    <xdr:pic>
      <xdr:nvPicPr>
        <xdr:cNvPr id="1052" name="Imagen 105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16190</xdr:col>
      <xdr:colOff>0</xdr:colOff>
      <xdr:row>152</xdr:row>
      <xdr:rowOff>0</xdr:rowOff>
    </xdr:from>
    <xdr:ext cx="1228725" cy="581025"/>
    <xdr:pic>
      <xdr:nvPicPr>
        <xdr:cNvPr id="1053" name="Imagen 105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16206</xdr:col>
      <xdr:colOff>0</xdr:colOff>
      <xdr:row>152</xdr:row>
      <xdr:rowOff>0</xdr:rowOff>
    </xdr:from>
    <xdr:ext cx="1228725" cy="581025"/>
    <xdr:pic>
      <xdr:nvPicPr>
        <xdr:cNvPr id="1054" name="Imagen 105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16222</xdr:col>
      <xdr:colOff>0</xdr:colOff>
      <xdr:row>152</xdr:row>
      <xdr:rowOff>0</xdr:rowOff>
    </xdr:from>
    <xdr:ext cx="1228725" cy="581025"/>
    <xdr:pic>
      <xdr:nvPicPr>
        <xdr:cNvPr id="1055" name="Imagen 105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16238</xdr:col>
      <xdr:colOff>0</xdr:colOff>
      <xdr:row>152</xdr:row>
      <xdr:rowOff>0</xdr:rowOff>
    </xdr:from>
    <xdr:ext cx="1228725" cy="581025"/>
    <xdr:pic>
      <xdr:nvPicPr>
        <xdr:cNvPr id="1056" name="Imagen 105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16254</xdr:col>
      <xdr:colOff>0</xdr:colOff>
      <xdr:row>152</xdr:row>
      <xdr:rowOff>0</xdr:rowOff>
    </xdr:from>
    <xdr:ext cx="1228725" cy="581025"/>
    <xdr:pic>
      <xdr:nvPicPr>
        <xdr:cNvPr id="1057" name="Imagen 1056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16270</xdr:col>
      <xdr:colOff>0</xdr:colOff>
      <xdr:row>152</xdr:row>
      <xdr:rowOff>0</xdr:rowOff>
    </xdr:from>
    <xdr:ext cx="1228725" cy="581025"/>
    <xdr:pic>
      <xdr:nvPicPr>
        <xdr:cNvPr id="1058" name="Imagen 105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16286</xdr:col>
      <xdr:colOff>0</xdr:colOff>
      <xdr:row>152</xdr:row>
      <xdr:rowOff>0</xdr:rowOff>
    </xdr:from>
    <xdr:ext cx="1228725" cy="581025"/>
    <xdr:pic>
      <xdr:nvPicPr>
        <xdr:cNvPr id="1059" name="Imagen 105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16302</xdr:col>
      <xdr:colOff>0</xdr:colOff>
      <xdr:row>152</xdr:row>
      <xdr:rowOff>0</xdr:rowOff>
    </xdr:from>
    <xdr:ext cx="1228725" cy="581025"/>
    <xdr:pic>
      <xdr:nvPicPr>
        <xdr:cNvPr id="1060" name="Imagen 105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16318</xdr:col>
      <xdr:colOff>0</xdr:colOff>
      <xdr:row>152</xdr:row>
      <xdr:rowOff>0</xdr:rowOff>
    </xdr:from>
    <xdr:ext cx="1228725" cy="581025"/>
    <xdr:pic>
      <xdr:nvPicPr>
        <xdr:cNvPr id="1061" name="Imagen 10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16334</xdr:col>
      <xdr:colOff>0</xdr:colOff>
      <xdr:row>152</xdr:row>
      <xdr:rowOff>0</xdr:rowOff>
    </xdr:from>
    <xdr:ext cx="1228725" cy="581025"/>
    <xdr:pic>
      <xdr:nvPicPr>
        <xdr:cNvPr id="1062" name="Imagen 10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16350</xdr:col>
      <xdr:colOff>0</xdr:colOff>
      <xdr:row>152</xdr:row>
      <xdr:rowOff>0</xdr:rowOff>
    </xdr:from>
    <xdr:ext cx="1228725" cy="581025"/>
    <xdr:pic>
      <xdr:nvPicPr>
        <xdr:cNvPr id="1063" name="Imagen 106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484250"/>
          <a:ext cx="1228725" cy="581025"/>
        </a:xfrm>
        <a:prstGeom prst="rect">
          <a:avLst/>
        </a:prstGeom>
      </xdr:spPr>
    </xdr:pic>
    <xdr:clientData/>
  </xdr:oneCellAnchor>
  <xdr:oneCellAnchor>
    <xdr:from>
      <xdr:col>1</xdr:col>
      <xdr:colOff>638175</xdr:colOff>
      <xdr:row>1</xdr:row>
      <xdr:rowOff>9525</xdr:rowOff>
    </xdr:from>
    <xdr:ext cx="942975" cy="742950"/>
    <xdr:pic>
      <xdr:nvPicPr>
        <xdr:cNvPr id="1108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14325"/>
          <a:ext cx="942975" cy="742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SPALDO\YURECUARO\PLANTILLA%20Y%20TABULADOR\2019\TABULADOR%20DE%20SUEL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DIFICACION\TABULADOR%20DE%20SUELDOS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YURECUARO\H.%20YURECUARO\NOMINAS\NOMINAS%202019\MARZO\PRIMERA%20%20QUINCENA%20DEL%20MES%20DE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 2019"/>
    </sheetNames>
    <sheetDataSet>
      <sheetData sheetId="0">
        <row r="10">
          <cell r="J10">
            <v>35571.915000000001</v>
          </cell>
        </row>
        <row r="11">
          <cell r="J11">
            <v>20700</v>
          </cell>
          <cell r="K11">
            <v>1856.19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 2019"/>
    </sheetNames>
    <sheetDataSet>
      <sheetData sheetId="0">
        <row r="19">
          <cell r="J19">
            <v>18662.084999999999</v>
          </cell>
          <cell r="K19">
            <v>2692.76</v>
          </cell>
        </row>
        <row r="23">
          <cell r="J23">
            <v>15925.545</v>
          </cell>
          <cell r="K23">
            <v>2107.81</v>
          </cell>
        </row>
        <row r="26">
          <cell r="K26">
            <v>2107.81</v>
          </cell>
        </row>
        <row r="31">
          <cell r="K31">
            <v>2243.7600000000002</v>
          </cell>
        </row>
        <row r="56">
          <cell r="J56">
            <v>14241.6</v>
          </cell>
          <cell r="K56">
            <v>1748.55</v>
          </cell>
        </row>
        <row r="68">
          <cell r="J68">
            <v>6568.11</v>
          </cell>
          <cell r="K68">
            <v>52.82</v>
          </cell>
        </row>
        <row r="72">
          <cell r="K72">
            <v>1252.5999999999999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A QUINCENA DE MARZO 2019"/>
      <sheetName val="Hoja2"/>
      <sheetName val="BUENA ADMINISTRATIVOS"/>
      <sheetName val="EFECTIVO ADMON"/>
      <sheetName val="ADMINISTRACION BANAMEX"/>
      <sheetName val=" SEGURIDAD BANCOMER"/>
      <sheetName val="SEGURIDAD EFECTIVO"/>
      <sheetName val="SEGURIDAD BANAMEX"/>
    </sheetNames>
    <sheetDataSet>
      <sheetData sheetId="0">
        <row r="98">
          <cell r="L98">
            <v>2249.9980263157895</v>
          </cell>
        </row>
        <row r="645">
          <cell r="L645">
            <v>4774.8122500000009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1"/>
  <sheetViews>
    <sheetView tabSelected="1" zoomScaleNormal="100" workbookViewId="0">
      <selection activeCell="J390" sqref="J390"/>
    </sheetView>
  </sheetViews>
  <sheetFormatPr baseColWidth="10" defaultColWidth="6.5703125" defaultRowHeight="24" customHeight="1" x14ac:dyDescent="0.25"/>
  <cols>
    <col min="1" max="1" width="2.85546875" style="282" customWidth="1"/>
    <col min="2" max="2" width="31.140625" style="279" customWidth="1"/>
    <col min="3" max="3" width="21.28515625" style="279" customWidth="1"/>
    <col min="4" max="4" width="11.42578125" style="279" customWidth="1"/>
    <col min="5" max="5" width="10.140625" style="118" customWidth="1"/>
    <col min="6" max="6" width="11.7109375" style="280" customWidth="1"/>
    <col min="7" max="7" width="9.140625" style="280" customWidth="1"/>
    <col min="8" max="8" width="10.140625" style="75" customWidth="1"/>
    <col min="9" max="9" width="10.7109375" style="280" hidden="1" customWidth="1"/>
    <col min="10" max="10" width="10.5703125" style="280" customWidth="1"/>
    <col min="11" max="11" width="10" style="77" customWidth="1"/>
    <col min="12" max="12" width="13.85546875" style="280" customWidth="1"/>
    <col min="13" max="13" width="5.85546875" style="97" customWidth="1"/>
    <col min="14" max="16384" width="6.5703125" style="282"/>
  </cols>
  <sheetData>
    <row r="2" spans="2:13" s="317" customFormat="1" ht="24" customHeight="1" x14ac:dyDescent="0.25">
      <c r="B2" s="318"/>
      <c r="C2" s="334" t="s">
        <v>628</v>
      </c>
      <c r="D2" s="334"/>
      <c r="E2" s="334"/>
      <c r="F2" s="334"/>
      <c r="G2" s="334"/>
      <c r="H2" s="334"/>
      <c r="I2" s="334"/>
      <c r="J2" s="334"/>
      <c r="K2" s="319"/>
      <c r="L2" s="320"/>
      <c r="M2" s="321"/>
    </row>
    <row r="3" spans="2:13" s="317" customFormat="1" ht="24" customHeight="1" x14ac:dyDescent="0.25">
      <c r="B3" s="318"/>
      <c r="C3" s="334"/>
      <c r="D3" s="334"/>
      <c r="E3" s="334"/>
      <c r="F3" s="334"/>
      <c r="G3" s="334"/>
      <c r="H3" s="334"/>
      <c r="I3" s="334"/>
      <c r="J3" s="334"/>
      <c r="K3" s="319"/>
      <c r="L3" s="320"/>
      <c r="M3" s="321"/>
    </row>
    <row r="4" spans="2:13" ht="24" customHeight="1" thickBot="1" x14ac:dyDescent="0.3"/>
    <row r="5" spans="2:13" ht="14.25" customHeight="1" thickBot="1" x14ac:dyDescent="0.3">
      <c r="B5" s="326" t="s">
        <v>601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2:13" ht="33.75" customHeight="1" thickBot="1" x14ac:dyDescent="0.3">
      <c r="B6" s="106" t="s">
        <v>0</v>
      </c>
      <c r="C6" s="283" t="s">
        <v>1</v>
      </c>
      <c r="D6" s="106" t="s">
        <v>2</v>
      </c>
      <c r="E6" s="113" t="s">
        <v>492</v>
      </c>
      <c r="F6" s="49" t="s">
        <v>3</v>
      </c>
      <c r="G6" s="49" t="s">
        <v>4</v>
      </c>
      <c r="H6" s="50" t="s">
        <v>5</v>
      </c>
      <c r="I6" s="49" t="s">
        <v>6</v>
      </c>
      <c r="J6" s="49" t="s">
        <v>7</v>
      </c>
      <c r="K6" s="51" t="s">
        <v>8</v>
      </c>
      <c r="L6" s="52" t="s">
        <v>330</v>
      </c>
      <c r="M6" s="105"/>
    </row>
    <row r="7" spans="2:13" ht="24" customHeight="1" thickBot="1" x14ac:dyDescent="0.3">
      <c r="B7" s="46" t="s">
        <v>282</v>
      </c>
      <c r="C7" s="46" t="s">
        <v>9</v>
      </c>
      <c r="D7" s="46" t="s">
        <v>10</v>
      </c>
      <c r="E7" s="111">
        <v>43344</v>
      </c>
      <c r="F7" s="103">
        <f>'[1]TABULADOR 2019'!$J$10</f>
        <v>35571.915000000001</v>
      </c>
      <c r="G7" s="45"/>
      <c r="H7" s="45">
        <v>6549</v>
      </c>
      <c r="I7" s="45">
        <f>F7-H7</f>
        <v>29022.915000000001</v>
      </c>
      <c r="J7" s="45">
        <f>I7/30</f>
        <v>967.43050000000005</v>
      </c>
      <c r="K7" s="74">
        <v>15</v>
      </c>
      <c r="L7" s="45">
        <v>14730.250781250001</v>
      </c>
      <c r="M7" s="84"/>
    </row>
    <row r="8" spans="2:13" ht="24" customHeight="1" thickBot="1" x14ac:dyDescent="0.3">
      <c r="B8" s="46" t="s">
        <v>306</v>
      </c>
      <c r="C8" s="46" t="s">
        <v>11</v>
      </c>
      <c r="D8" s="46" t="s">
        <v>10</v>
      </c>
      <c r="E8" s="111">
        <v>43344</v>
      </c>
      <c r="F8" s="53">
        <v>5920.2</v>
      </c>
      <c r="G8" s="45"/>
      <c r="H8" s="45">
        <v>103.56</v>
      </c>
      <c r="I8" s="45">
        <f>F8-H8</f>
        <v>5816.6399999999994</v>
      </c>
      <c r="J8" s="45">
        <f t="shared" ref="J8:J9" si="0">I8/30</f>
        <v>193.88799999999998</v>
      </c>
      <c r="K8" s="74">
        <v>15</v>
      </c>
      <c r="L8" s="45">
        <f t="shared" ref="L8:L14" si="1">J8*K8-M8</f>
        <v>2908.3199999999997</v>
      </c>
      <c r="M8" s="84"/>
    </row>
    <row r="9" spans="2:13" ht="24" customHeight="1" thickBot="1" x14ac:dyDescent="0.3">
      <c r="B9" s="46" t="s">
        <v>328</v>
      </c>
      <c r="C9" s="46" t="s">
        <v>11</v>
      </c>
      <c r="D9" s="46" t="s">
        <v>10</v>
      </c>
      <c r="E9" s="111">
        <v>42248</v>
      </c>
      <c r="F9" s="53">
        <v>5920.2</v>
      </c>
      <c r="G9" s="45"/>
      <c r="H9" s="45">
        <v>103.56</v>
      </c>
      <c r="I9" s="45">
        <f>F9-H9</f>
        <v>5816.6399999999994</v>
      </c>
      <c r="J9" s="45">
        <f t="shared" si="0"/>
        <v>193.88799999999998</v>
      </c>
      <c r="K9" s="74">
        <v>15</v>
      </c>
      <c r="L9" s="45">
        <f t="shared" si="1"/>
        <v>2908.3199999999997</v>
      </c>
      <c r="M9" s="84"/>
    </row>
    <row r="10" spans="2:13" ht="24" customHeight="1" thickBot="1" x14ac:dyDescent="0.3">
      <c r="B10" s="46" t="s">
        <v>386</v>
      </c>
      <c r="C10" s="46" t="s">
        <v>11</v>
      </c>
      <c r="D10" s="46" t="s">
        <v>10</v>
      </c>
      <c r="E10" s="111">
        <v>43344</v>
      </c>
      <c r="F10" s="53">
        <v>5920.2</v>
      </c>
      <c r="G10" s="45"/>
      <c r="H10" s="45">
        <v>103.56</v>
      </c>
      <c r="I10" s="45">
        <f>F10-H10</f>
        <v>5816.6399999999994</v>
      </c>
      <c r="J10" s="45">
        <f>I10/30</f>
        <v>193.88799999999998</v>
      </c>
      <c r="K10" s="74">
        <v>15</v>
      </c>
      <c r="L10" s="45">
        <f t="shared" si="1"/>
        <v>2908.3199999999997</v>
      </c>
      <c r="M10" s="84"/>
    </row>
    <row r="11" spans="2:13" ht="24" customHeight="1" thickBot="1" x14ac:dyDescent="0.3">
      <c r="B11" s="46" t="s">
        <v>13</v>
      </c>
      <c r="C11" s="46" t="s">
        <v>14</v>
      </c>
      <c r="D11" s="46" t="s">
        <v>10</v>
      </c>
      <c r="E11" s="111">
        <v>42248</v>
      </c>
      <c r="F11" s="53">
        <v>9256</v>
      </c>
      <c r="G11" s="45"/>
      <c r="H11" s="45">
        <v>793.25</v>
      </c>
      <c r="I11" s="45">
        <f t="shared" ref="I11:I13" si="2">F11-H11</f>
        <v>8462.75</v>
      </c>
      <c r="J11" s="45">
        <f>I11/30</f>
        <v>282.09166666666664</v>
      </c>
      <c r="K11" s="74">
        <v>15</v>
      </c>
      <c r="L11" s="45">
        <f t="shared" si="1"/>
        <v>4231.375</v>
      </c>
      <c r="M11" s="84"/>
    </row>
    <row r="12" spans="2:13" ht="24" customHeight="1" thickBot="1" x14ac:dyDescent="0.3">
      <c r="B12" s="46" t="s">
        <v>307</v>
      </c>
      <c r="C12" s="46" t="s">
        <v>11</v>
      </c>
      <c r="D12" s="46" t="s">
        <v>10</v>
      </c>
      <c r="E12" s="111">
        <v>43344</v>
      </c>
      <c r="F12" s="53">
        <v>5920.2</v>
      </c>
      <c r="G12" s="45"/>
      <c r="H12" s="45">
        <v>103.56</v>
      </c>
      <c r="I12" s="45">
        <f t="shared" si="2"/>
        <v>5816.6399999999994</v>
      </c>
      <c r="J12" s="45">
        <f t="shared" ref="J12:J13" si="3">I12/30</f>
        <v>193.88799999999998</v>
      </c>
      <c r="K12" s="74">
        <v>15</v>
      </c>
      <c r="L12" s="45">
        <f t="shared" si="1"/>
        <v>2908.3199999999997</v>
      </c>
      <c r="M12" s="84"/>
    </row>
    <row r="13" spans="2:13" ht="24" customHeight="1" thickBot="1" x14ac:dyDescent="0.3">
      <c r="B13" s="46" t="s">
        <v>308</v>
      </c>
      <c r="C13" s="46" t="s">
        <v>16</v>
      </c>
      <c r="D13" s="46" t="s">
        <v>10</v>
      </c>
      <c r="E13" s="111">
        <v>43049</v>
      </c>
      <c r="F13" s="53">
        <v>13922</v>
      </c>
      <c r="G13" s="45"/>
      <c r="H13" s="45">
        <v>1680.28</v>
      </c>
      <c r="I13" s="45">
        <f t="shared" si="2"/>
        <v>12241.72</v>
      </c>
      <c r="J13" s="45">
        <f t="shared" si="3"/>
        <v>408.0573333333333</v>
      </c>
      <c r="K13" s="74">
        <v>15</v>
      </c>
      <c r="L13" s="45">
        <f t="shared" si="1"/>
        <v>6120.86</v>
      </c>
      <c r="M13" s="84"/>
    </row>
    <row r="14" spans="2:13" ht="24" customHeight="1" thickBot="1" x14ac:dyDescent="0.3">
      <c r="B14" s="46" t="s">
        <v>336</v>
      </c>
      <c r="C14" s="46" t="s">
        <v>20</v>
      </c>
      <c r="D14" s="46" t="s">
        <v>10</v>
      </c>
      <c r="E14" s="111">
        <v>43344</v>
      </c>
      <c r="F14" s="53">
        <v>5920.2</v>
      </c>
      <c r="G14" s="45"/>
      <c r="H14" s="45">
        <v>103.56</v>
      </c>
      <c r="I14" s="45">
        <v>5816.6399999999994</v>
      </c>
      <c r="J14" s="45">
        <f>I14/30</f>
        <v>193.88799999999998</v>
      </c>
      <c r="K14" s="74">
        <v>15</v>
      </c>
      <c r="L14" s="45">
        <f t="shared" si="1"/>
        <v>2908.3199999999997</v>
      </c>
      <c r="M14" s="84"/>
    </row>
    <row r="15" spans="2:13" s="93" customFormat="1" ht="24" customHeight="1" thickBot="1" x14ac:dyDescent="0.3">
      <c r="B15" s="55"/>
      <c r="C15" s="55"/>
      <c r="D15" s="55"/>
      <c r="E15" s="115"/>
      <c r="F15" s="48"/>
      <c r="G15" s="56"/>
      <c r="H15" s="56"/>
      <c r="I15" s="56"/>
      <c r="J15" s="56"/>
      <c r="K15" s="285"/>
      <c r="L15" s="56"/>
      <c r="M15" s="84"/>
    </row>
    <row r="16" spans="2:13" s="287" customFormat="1" ht="24" customHeight="1" thickBot="1" x14ac:dyDescent="0.3">
      <c r="B16" s="331" t="s">
        <v>600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84"/>
    </row>
    <row r="17" spans="2:13" s="98" customFormat="1" ht="33.75" customHeight="1" thickBot="1" x14ac:dyDescent="0.3">
      <c r="B17" s="106" t="s">
        <v>0</v>
      </c>
      <c r="C17" s="106" t="s">
        <v>1</v>
      </c>
      <c r="D17" s="106" t="s">
        <v>2</v>
      </c>
      <c r="E17" s="113" t="s">
        <v>492</v>
      </c>
      <c r="F17" s="49" t="s">
        <v>3</v>
      </c>
      <c r="G17" s="50" t="s">
        <v>4</v>
      </c>
      <c r="H17" s="50" t="s">
        <v>5</v>
      </c>
      <c r="I17" s="50" t="s">
        <v>6</v>
      </c>
      <c r="J17" s="50" t="s">
        <v>7</v>
      </c>
      <c r="K17" s="73" t="s">
        <v>8</v>
      </c>
      <c r="L17" s="50" t="s">
        <v>330</v>
      </c>
      <c r="M17" s="84"/>
    </row>
    <row r="18" spans="2:13" ht="24" customHeight="1" thickBot="1" x14ac:dyDescent="0.3">
      <c r="B18" s="46" t="s">
        <v>203</v>
      </c>
      <c r="C18" s="46" t="s">
        <v>17</v>
      </c>
      <c r="D18" s="46" t="s">
        <v>18</v>
      </c>
      <c r="E18" s="111">
        <v>43344</v>
      </c>
      <c r="F18" s="53">
        <v>19900</v>
      </c>
      <c r="G18" s="45"/>
      <c r="H18" s="45">
        <v>3127</v>
      </c>
      <c r="I18" s="45">
        <f>F18-H18</f>
        <v>16773</v>
      </c>
      <c r="J18" s="45">
        <f>I18/30</f>
        <v>559.1</v>
      </c>
      <c r="K18" s="74">
        <v>15</v>
      </c>
      <c r="L18" s="45">
        <f>J18*K18-M18</f>
        <v>8386.5</v>
      </c>
      <c r="M18" s="84"/>
    </row>
    <row r="19" spans="2:13" ht="22.5" customHeight="1" thickBot="1" x14ac:dyDescent="0.3">
      <c r="B19" s="46" t="s">
        <v>511</v>
      </c>
      <c r="C19" s="46" t="s">
        <v>11</v>
      </c>
      <c r="D19" s="46" t="s">
        <v>18</v>
      </c>
      <c r="E19" s="111">
        <v>43556</v>
      </c>
      <c r="F19" s="53">
        <v>5920.2</v>
      </c>
      <c r="G19" s="45"/>
      <c r="H19" s="45">
        <v>103.56</v>
      </c>
      <c r="I19" s="45">
        <v>5816.6399999999994</v>
      </c>
      <c r="J19" s="45">
        <f t="shared" ref="J19:J22" si="4">I19/30</f>
        <v>193.88799999999998</v>
      </c>
      <c r="K19" s="74">
        <v>15</v>
      </c>
      <c r="L19" s="45">
        <f>J19*K19-M19</f>
        <v>2908.3199999999997</v>
      </c>
      <c r="M19" s="84"/>
    </row>
    <row r="20" spans="2:13" ht="24" customHeight="1" thickBot="1" x14ac:dyDescent="0.3">
      <c r="B20" s="46" t="s">
        <v>329</v>
      </c>
      <c r="C20" s="46" t="s">
        <v>11</v>
      </c>
      <c r="D20" s="46" t="s">
        <v>18</v>
      </c>
      <c r="E20" s="111">
        <v>43344</v>
      </c>
      <c r="F20" s="53">
        <v>5920.2</v>
      </c>
      <c r="G20" s="45"/>
      <c r="H20" s="45">
        <v>103.56</v>
      </c>
      <c r="I20" s="45">
        <v>5816.6399999999994</v>
      </c>
      <c r="J20" s="45">
        <f t="shared" si="4"/>
        <v>193.88799999999998</v>
      </c>
      <c r="K20" s="74">
        <v>15</v>
      </c>
      <c r="L20" s="45">
        <f>J20*K20-M20</f>
        <v>2908.3199999999997</v>
      </c>
      <c r="M20" s="84"/>
    </row>
    <row r="21" spans="2:13" ht="24" customHeight="1" thickBot="1" x14ac:dyDescent="0.3">
      <c r="B21" s="46" t="s">
        <v>273</v>
      </c>
      <c r="C21" s="46" t="s">
        <v>576</v>
      </c>
      <c r="D21" s="46" t="s">
        <v>18</v>
      </c>
      <c r="E21" s="111">
        <v>43344</v>
      </c>
      <c r="F21" s="53">
        <v>5920.2</v>
      </c>
      <c r="G21" s="45"/>
      <c r="H21" s="45">
        <v>103.56</v>
      </c>
      <c r="I21" s="45">
        <v>5816.6399999999994</v>
      </c>
      <c r="J21" s="45">
        <f t="shared" si="4"/>
        <v>193.88799999999998</v>
      </c>
      <c r="K21" s="74">
        <v>15</v>
      </c>
      <c r="L21" s="45">
        <f>J21*K21-M21</f>
        <v>2908.3199999999997</v>
      </c>
      <c r="M21" s="84"/>
    </row>
    <row r="22" spans="2:13" ht="24" customHeight="1" thickBot="1" x14ac:dyDescent="0.3">
      <c r="B22" s="46" t="s">
        <v>399</v>
      </c>
      <c r="C22" s="46" t="s">
        <v>408</v>
      </c>
      <c r="D22" s="46" t="s">
        <v>18</v>
      </c>
      <c r="E22" s="111">
        <v>43344</v>
      </c>
      <c r="F22" s="53">
        <v>5920.2</v>
      </c>
      <c r="G22" s="45"/>
      <c r="H22" s="45">
        <v>103.56</v>
      </c>
      <c r="I22" s="45">
        <v>5816.6399999999994</v>
      </c>
      <c r="J22" s="45">
        <f t="shared" si="4"/>
        <v>193.88799999999998</v>
      </c>
      <c r="K22" s="74">
        <v>15</v>
      </c>
      <c r="L22" s="45">
        <f>J22*K22-M22</f>
        <v>2908.3199999999997</v>
      </c>
      <c r="M22" s="84"/>
    </row>
    <row r="23" spans="2:13" s="93" customFormat="1" ht="24" customHeight="1" thickBot="1" x14ac:dyDescent="0.3">
      <c r="B23" s="55"/>
      <c r="C23" s="55"/>
      <c r="D23" s="55"/>
      <c r="E23" s="115"/>
      <c r="F23" s="48"/>
      <c r="G23" s="56"/>
      <c r="H23" s="56"/>
      <c r="I23" s="56"/>
      <c r="J23" s="56"/>
      <c r="K23" s="285"/>
      <c r="L23" s="56"/>
      <c r="M23" s="84"/>
    </row>
    <row r="24" spans="2:13" ht="18" customHeight="1" thickBot="1" x14ac:dyDescent="0.3">
      <c r="B24" s="330" t="s">
        <v>483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84"/>
    </row>
    <row r="25" spans="2:13" ht="37.5" customHeight="1" thickBot="1" x14ac:dyDescent="0.3">
      <c r="B25" s="106" t="s">
        <v>0</v>
      </c>
      <c r="C25" s="106" t="s">
        <v>1</v>
      </c>
      <c r="D25" s="106" t="s">
        <v>2</v>
      </c>
      <c r="E25" s="113" t="s">
        <v>492</v>
      </c>
      <c r="F25" s="49" t="s">
        <v>3</v>
      </c>
      <c r="G25" s="49" t="s">
        <v>4</v>
      </c>
      <c r="H25" s="50" t="s">
        <v>5</v>
      </c>
      <c r="I25" s="49" t="s">
        <v>6</v>
      </c>
      <c r="J25" s="49" t="s">
        <v>7</v>
      </c>
      <c r="K25" s="51" t="s">
        <v>8</v>
      </c>
      <c r="L25" s="49" t="s">
        <v>330</v>
      </c>
      <c r="M25" s="84"/>
    </row>
    <row r="26" spans="2:13" ht="24" customHeight="1" thickBot="1" x14ac:dyDescent="0.3">
      <c r="B26" s="46" t="s">
        <v>204</v>
      </c>
      <c r="C26" s="46" t="s">
        <v>22</v>
      </c>
      <c r="D26" s="46" t="s">
        <v>25</v>
      </c>
      <c r="E26" s="111">
        <v>43344</v>
      </c>
      <c r="F26" s="53">
        <v>25900</v>
      </c>
      <c r="G26" s="45"/>
      <c r="H26" s="45">
        <v>4350</v>
      </c>
      <c r="I26" s="45">
        <f>F26-H26+G26</f>
        <v>21550</v>
      </c>
      <c r="J26" s="45">
        <f>I26/30</f>
        <v>718.33333333333337</v>
      </c>
      <c r="K26" s="54">
        <v>15</v>
      </c>
      <c r="L26" s="53">
        <f>J26*K26-M26</f>
        <v>10775</v>
      </c>
      <c r="M26" s="84"/>
    </row>
    <row r="27" spans="2:13" ht="24" customHeight="1" thickBot="1" x14ac:dyDescent="0.25">
      <c r="B27" s="46" t="s">
        <v>205</v>
      </c>
      <c r="C27" s="46" t="s">
        <v>26</v>
      </c>
      <c r="D27" s="46" t="s">
        <v>25</v>
      </c>
      <c r="E27" s="111">
        <v>43344</v>
      </c>
      <c r="F27" s="158">
        <v>14170</v>
      </c>
      <c r="G27" s="45"/>
      <c r="H27" s="45">
        <v>1787.51</v>
      </c>
      <c r="I27" s="45">
        <f>F27-H27+G27</f>
        <v>12382.49</v>
      </c>
      <c r="J27" s="45">
        <f t="shared" ref="J27:J30" si="5">I27/30</f>
        <v>412.74966666666666</v>
      </c>
      <c r="K27" s="54">
        <v>15</v>
      </c>
      <c r="L27" s="53">
        <f>J27*K27-M27</f>
        <v>6191.2449999999999</v>
      </c>
      <c r="M27" s="84"/>
    </row>
    <row r="28" spans="2:13" ht="24" customHeight="1" thickBot="1" x14ac:dyDescent="0.3">
      <c r="B28" s="54" t="s">
        <v>279</v>
      </c>
      <c r="C28" s="46" t="s">
        <v>597</v>
      </c>
      <c r="D28" s="46" t="s">
        <v>25</v>
      </c>
      <c r="E28" s="111">
        <v>43344</v>
      </c>
      <c r="F28" s="45">
        <v>9256</v>
      </c>
      <c r="G28" s="45"/>
      <c r="H28" s="45">
        <v>793.25</v>
      </c>
      <c r="I28" s="45">
        <v>8462.75</v>
      </c>
      <c r="J28" s="45">
        <f t="shared" si="5"/>
        <v>282.09166666666664</v>
      </c>
      <c r="K28" s="54">
        <v>15</v>
      </c>
      <c r="L28" s="53">
        <f>J28*K28-M28</f>
        <v>4231.375</v>
      </c>
      <c r="M28" s="84"/>
    </row>
    <row r="29" spans="2:13" ht="24" customHeight="1" thickBot="1" x14ac:dyDescent="0.3">
      <c r="B29" s="46" t="s">
        <v>188</v>
      </c>
      <c r="C29" s="46" t="s">
        <v>27</v>
      </c>
      <c r="D29" s="46" t="s">
        <v>25</v>
      </c>
      <c r="E29" s="111">
        <v>43033</v>
      </c>
      <c r="F29" s="53">
        <v>5920.2</v>
      </c>
      <c r="G29" s="45"/>
      <c r="H29" s="45">
        <v>109.87</v>
      </c>
      <c r="I29" s="45">
        <f>F29-H29</f>
        <v>5810.33</v>
      </c>
      <c r="J29" s="45">
        <f t="shared" si="5"/>
        <v>193.67766666666665</v>
      </c>
      <c r="K29" s="54">
        <v>15</v>
      </c>
      <c r="L29" s="53">
        <f>J29*K29-M29</f>
        <v>2905.165</v>
      </c>
      <c r="M29" s="84"/>
    </row>
    <row r="30" spans="2:13" ht="24" customHeight="1" thickBot="1" x14ac:dyDescent="0.3">
      <c r="B30" s="46" t="s">
        <v>288</v>
      </c>
      <c r="C30" s="46" t="s">
        <v>581</v>
      </c>
      <c r="D30" s="46" t="s">
        <v>108</v>
      </c>
      <c r="E30" s="111">
        <v>43344</v>
      </c>
      <c r="F30" s="53">
        <v>7162.2</v>
      </c>
      <c r="G30" s="45"/>
      <c r="H30" s="45">
        <v>315.70999999999998</v>
      </c>
      <c r="I30" s="45">
        <f>F30-H30</f>
        <v>6846.49</v>
      </c>
      <c r="J30" s="45">
        <f t="shared" si="5"/>
        <v>228.21633333333332</v>
      </c>
      <c r="K30" s="54">
        <v>15</v>
      </c>
      <c r="L30" s="45">
        <f>J30*K30-M30</f>
        <v>3423.2449999999999</v>
      </c>
      <c r="M30" s="84"/>
    </row>
    <row r="31" spans="2:13" ht="24" customHeight="1" thickBot="1" x14ac:dyDescent="0.3">
      <c r="B31" s="282"/>
      <c r="D31" s="282"/>
      <c r="E31" s="116"/>
      <c r="F31" s="282"/>
      <c r="G31" s="84"/>
      <c r="H31" s="76"/>
      <c r="K31" s="280"/>
      <c r="L31" s="282"/>
      <c r="M31" s="84"/>
    </row>
    <row r="32" spans="2:13" ht="19.5" customHeight="1" thickBot="1" x14ac:dyDescent="0.3">
      <c r="B32" s="331" t="s">
        <v>482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84"/>
    </row>
    <row r="33" spans="1:13" ht="36" customHeight="1" thickBot="1" x14ac:dyDescent="0.3">
      <c r="B33" s="237" t="s">
        <v>0</v>
      </c>
      <c r="C33" s="237" t="s">
        <v>1</v>
      </c>
      <c r="D33" s="237" t="s">
        <v>28</v>
      </c>
      <c r="E33" s="238" t="s">
        <v>492</v>
      </c>
      <c r="F33" s="239" t="s">
        <v>3</v>
      </c>
      <c r="G33" s="239" t="s">
        <v>4</v>
      </c>
      <c r="H33" s="240" t="s">
        <v>5</v>
      </c>
      <c r="I33" s="49" t="s">
        <v>6</v>
      </c>
      <c r="J33" s="49" t="s">
        <v>7</v>
      </c>
      <c r="K33" s="51" t="s">
        <v>8</v>
      </c>
      <c r="L33" s="49" t="s">
        <v>330</v>
      </c>
      <c r="M33" s="84"/>
    </row>
    <row r="34" spans="1:13" ht="24" customHeight="1" thickBot="1" x14ac:dyDescent="0.3">
      <c r="B34" s="46" t="s">
        <v>209</v>
      </c>
      <c r="C34" s="46" t="s">
        <v>24</v>
      </c>
      <c r="D34" s="46" t="s">
        <v>29</v>
      </c>
      <c r="E34" s="111">
        <v>43344</v>
      </c>
      <c r="F34" s="45">
        <v>17310</v>
      </c>
      <c r="G34" s="53"/>
      <c r="H34" s="45">
        <v>2337.7399999999998</v>
      </c>
      <c r="I34" s="236">
        <f>F34-H34+G34</f>
        <v>14972.26</v>
      </c>
      <c r="J34" s="45">
        <f>I34/30</f>
        <v>499.07533333333333</v>
      </c>
      <c r="K34" s="54">
        <v>15</v>
      </c>
      <c r="L34" s="45">
        <f>J34*K34-M34</f>
        <v>7486.13</v>
      </c>
      <c r="M34" s="84"/>
    </row>
    <row r="35" spans="1:13" ht="24" customHeight="1" thickBot="1" x14ac:dyDescent="0.3">
      <c r="B35" s="215" t="s">
        <v>287</v>
      </c>
      <c r="C35" s="46" t="s">
        <v>11</v>
      </c>
      <c r="D35" s="46" t="s">
        <v>29</v>
      </c>
      <c r="E35" s="111">
        <v>43344</v>
      </c>
      <c r="F35" s="235">
        <v>7650</v>
      </c>
      <c r="G35" s="45"/>
      <c r="H35" s="45">
        <v>342</v>
      </c>
      <c r="I35" s="45">
        <f>F35-H35</f>
        <v>7308</v>
      </c>
      <c r="J35" s="45">
        <f>I35/30</f>
        <v>243.6</v>
      </c>
      <c r="K35" s="54">
        <v>15</v>
      </c>
      <c r="L35" s="45">
        <f>J35*K35-M35</f>
        <v>3654</v>
      </c>
      <c r="M35" s="84"/>
    </row>
    <row r="36" spans="1:13" ht="24" customHeight="1" x14ac:dyDescent="0.25">
      <c r="A36" s="93"/>
      <c r="B36" s="289"/>
      <c r="C36" s="55"/>
      <c r="D36" s="55"/>
      <c r="E36" s="115"/>
      <c r="F36" s="290"/>
      <c r="G36" s="56"/>
      <c r="H36" s="56"/>
      <c r="I36" s="56"/>
      <c r="J36" s="56"/>
      <c r="K36" s="57"/>
      <c r="L36" s="56"/>
      <c r="M36" s="84"/>
    </row>
    <row r="37" spans="1:13" ht="24" customHeight="1" x14ac:dyDescent="0.25">
      <c r="A37" s="93"/>
      <c r="B37" s="289"/>
      <c r="C37" s="55"/>
      <c r="D37" s="55"/>
      <c r="E37" s="115"/>
      <c r="F37" s="290"/>
      <c r="G37" s="56"/>
      <c r="H37" s="56"/>
      <c r="I37" s="56"/>
      <c r="J37" s="56"/>
      <c r="K37" s="57"/>
      <c r="L37" s="56"/>
      <c r="M37" s="84"/>
    </row>
    <row r="38" spans="1:13" s="288" customFormat="1" ht="16.5" customHeight="1" thickBot="1" x14ac:dyDescent="0.3">
      <c r="B38" s="328" t="s">
        <v>481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84"/>
    </row>
    <row r="39" spans="1:13" ht="24" customHeight="1" thickBot="1" x14ac:dyDescent="0.3">
      <c r="B39" s="94" t="s">
        <v>0</v>
      </c>
      <c r="C39" s="94" t="s">
        <v>1</v>
      </c>
      <c r="D39" s="94" t="s">
        <v>28</v>
      </c>
      <c r="E39" s="119" t="s">
        <v>492</v>
      </c>
      <c r="F39" s="62" t="s">
        <v>3</v>
      </c>
      <c r="G39" s="62" t="s">
        <v>4</v>
      </c>
      <c r="H39" s="65" t="s">
        <v>5</v>
      </c>
      <c r="I39" s="62" t="s">
        <v>6</v>
      </c>
      <c r="J39" s="62" t="s">
        <v>7</v>
      </c>
      <c r="K39" s="66" t="s">
        <v>8</v>
      </c>
      <c r="L39" s="49" t="s">
        <v>330</v>
      </c>
      <c r="M39" s="84"/>
    </row>
    <row r="40" spans="1:13" ht="24" customHeight="1" thickBot="1" x14ac:dyDescent="0.3">
      <c r="B40" s="46" t="s">
        <v>30</v>
      </c>
      <c r="C40" s="46" t="s">
        <v>23</v>
      </c>
      <c r="D40" s="46" t="s">
        <v>31</v>
      </c>
      <c r="E40" s="111">
        <v>43344</v>
      </c>
      <c r="F40" s="45">
        <f>'[2]TABULADOR 2019'!$J$19</f>
        <v>18662.084999999999</v>
      </c>
      <c r="G40" s="45"/>
      <c r="H40" s="45">
        <f>'[2]TABULADOR 2019'!$K$19</f>
        <v>2692.76</v>
      </c>
      <c r="I40" s="45">
        <f>F40-H40+G40</f>
        <v>15969.324999999999</v>
      </c>
      <c r="J40" s="45">
        <f>I40/30</f>
        <v>532.31083333333333</v>
      </c>
      <c r="K40" s="54">
        <v>15</v>
      </c>
      <c r="L40" s="53">
        <f>J40*K40-M40</f>
        <v>7984.6625000000004</v>
      </c>
      <c r="M40" s="84"/>
    </row>
    <row r="41" spans="1:13" ht="24" customHeight="1" thickBot="1" x14ac:dyDescent="0.3">
      <c r="B41" s="46" t="s">
        <v>32</v>
      </c>
      <c r="C41" s="46" t="s">
        <v>11</v>
      </c>
      <c r="D41" s="46" t="s">
        <v>31</v>
      </c>
      <c r="E41" s="111">
        <v>42248</v>
      </c>
      <c r="F41" s="53">
        <v>5920.2</v>
      </c>
      <c r="G41" s="45"/>
      <c r="H41" s="45">
        <v>103.56</v>
      </c>
      <c r="I41" s="45">
        <f>F41-H41</f>
        <v>5816.6399999999994</v>
      </c>
      <c r="J41" s="45">
        <f t="shared" ref="J41:J63" si="6">I41/30</f>
        <v>193.88799999999998</v>
      </c>
      <c r="K41" s="54">
        <v>15</v>
      </c>
      <c r="L41" s="53">
        <f t="shared" ref="L41" si="7">J41*K41</f>
        <v>2908.3199999999997</v>
      </c>
      <c r="M41" s="84"/>
    </row>
    <row r="42" spans="1:13" ht="21" customHeight="1" thickBot="1" x14ac:dyDescent="0.3">
      <c r="B42" s="46" t="s">
        <v>460</v>
      </c>
      <c r="C42" s="46" t="s">
        <v>11</v>
      </c>
      <c r="D42" s="46" t="s">
        <v>31</v>
      </c>
      <c r="E42" s="111">
        <v>43435</v>
      </c>
      <c r="F42" s="53">
        <v>5920.2</v>
      </c>
      <c r="G42" s="45"/>
      <c r="H42" s="45">
        <v>103.56</v>
      </c>
      <c r="I42" s="45">
        <v>5816.6399999999994</v>
      </c>
      <c r="J42" s="45">
        <f t="shared" si="6"/>
        <v>193.88799999999998</v>
      </c>
      <c r="K42" s="54">
        <v>15</v>
      </c>
      <c r="L42" s="53">
        <f t="shared" ref="L42:L63" si="8">J42*K42-M42</f>
        <v>2908.3199999999997</v>
      </c>
      <c r="M42" s="84"/>
    </row>
    <row r="43" spans="1:13" ht="35.25" customHeight="1" thickBot="1" x14ac:dyDescent="0.3">
      <c r="B43" s="46" t="s">
        <v>206</v>
      </c>
      <c r="C43" s="46" t="s">
        <v>34</v>
      </c>
      <c r="D43" s="46" t="s">
        <v>602</v>
      </c>
      <c r="E43" s="111">
        <v>43344</v>
      </c>
      <c r="F43" s="45">
        <v>13760</v>
      </c>
      <c r="G43" s="45"/>
      <c r="H43" s="45">
        <v>1645.68</v>
      </c>
      <c r="I43" s="45">
        <f>F43-H43+G43</f>
        <v>12114.32</v>
      </c>
      <c r="J43" s="45">
        <f t="shared" si="6"/>
        <v>403.81066666666663</v>
      </c>
      <c r="K43" s="54">
        <v>15</v>
      </c>
      <c r="L43" s="53">
        <f t="shared" si="8"/>
        <v>6057.16</v>
      </c>
      <c r="M43" s="84"/>
    </row>
    <row r="44" spans="1:13" ht="24" customHeight="1" thickBot="1" x14ac:dyDescent="0.3">
      <c r="B44" s="46" t="s">
        <v>208</v>
      </c>
      <c r="C44" s="46" t="s">
        <v>33</v>
      </c>
      <c r="D44" s="46" t="s">
        <v>602</v>
      </c>
      <c r="E44" s="111">
        <v>43344</v>
      </c>
      <c r="F44" s="45">
        <v>6336.27</v>
      </c>
      <c r="G44" s="45"/>
      <c r="H44" s="45">
        <v>184.84</v>
      </c>
      <c r="I44" s="45">
        <f>F44-H44+G44</f>
        <v>6151.43</v>
      </c>
      <c r="J44" s="45">
        <f t="shared" si="6"/>
        <v>205.04766666666669</v>
      </c>
      <c r="K44" s="54">
        <v>15</v>
      </c>
      <c r="L44" s="53">
        <f t="shared" si="8"/>
        <v>3075.7150000000001</v>
      </c>
      <c r="M44" s="84"/>
    </row>
    <row r="45" spans="1:13" ht="24" customHeight="1" thickBot="1" x14ac:dyDescent="0.3">
      <c r="B45" s="46" t="s">
        <v>207</v>
      </c>
      <c r="C45" s="46" t="s">
        <v>35</v>
      </c>
      <c r="D45" s="46" t="s">
        <v>602</v>
      </c>
      <c r="E45" s="111">
        <v>43344</v>
      </c>
      <c r="F45" s="53">
        <v>5516.55</v>
      </c>
      <c r="G45" s="45"/>
      <c r="H45" s="45">
        <v>190</v>
      </c>
      <c r="I45" s="45">
        <f>F45-H45+G45</f>
        <v>5326.55</v>
      </c>
      <c r="J45" s="45">
        <f t="shared" si="6"/>
        <v>177.55166666666668</v>
      </c>
      <c r="K45" s="54">
        <v>15</v>
      </c>
      <c r="L45" s="53">
        <f t="shared" si="8"/>
        <v>2663.2750000000001</v>
      </c>
      <c r="M45" s="84"/>
    </row>
    <row r="46" spans="1:13" ht="24" customHeight="1" thickBot="1" x14ac:dyDescent="0.3">
      <c r="B46" s="46" t="s">
        <v>278</v>
      </c>
      <c r="C46" s="64" t="s">
        <v>339</v>
      </c>
      <c r="D46" s="46" t="s">
        <v>602</v>
      </c>
      <c r="E46" s="111">
        <v>43344</v>
      </c>
      <c r="F46" s="53">
        <v>5124.7403999999997</v>
      </c>
      <c r="G46" s="45"/>
      <c r="H46" s="45">
        <v>60</v>
      </c>
      <c r="I46" s="45">
        <f t="shared" ref="I46:I48" si="9">F46-H46+G46</f>
        <v>5064.7403999999997</v>
      </c>
      <c r="J46" s="45">
        <f t="shared" si="6"/>
        <v>168.82468</v>
      </c>
      <c r="K46" s="54">
        <v>15</v>
      </c>
      <c r="L46" s="53">
        <f t="shared" si="8"/>
        <v>2532.3701999999998</v>
      </c>
      <c r="M46" s="84"/>
    </row>
    <row r="47" spans="1:13" ht="24" customHeight="1" thickBot="1" x14ac:dyDescent="0.3">
      <c r="B47" s="74" t="s">
        <v>367</v>
      </c>
      <c r="C47" s="64" t="s">
        <v>339</v>
      </c>
      <c r="D47" s="46" t="s">
        <v>602</v>
      </c>
      <c r="E47" s="111">
        <v>42248</v>
      </c>
      <c r="F47" s="53">
        <v>5124.7403999999997</v>
      </c>
      <c r="G47" s="45"/>
      <c r="H47" s="45">
        <v>60</v>
      </c>
      <c r="I47" s="45">
        <f t="shared" si="9"/>
        <v>5064.7403999999997</v>
      </c>
      <c r="J47" s="45">
        <f t="shared" si="6"/>
        <v>168.82468</v>
      </c>
      <c r="K47" s="54">
        <v>15</v>
      </c>
      <c r="L47" s="53">
        <f t="shared" si="8"/>
        <v>2532.3701999999998</v>
      </c>
      <c r="M47" s="84"/>
    </row>
    <row r="48" spans="1:13" ht="24" customHeight="1" thickBot="1" x14ac:dyDescent="0.3">
      <c r="B48" s="74" t="s">
        <v>443</v>
      </c>
      <c r="C48" s="64" t="s">
        <v>339</v>
      </c>
      <c r="D48" s="46" t="s">
        <v>602</v>
      </c>
      <c r="E48" s="111">
        <v>43344</v>
      </c>
      <c r="F48" s="53">
        <v>5124.7403999999997</v>
      </c>
      <c r="G48" s="45"/>
      <c r="H48" s="45">
        <v>60</v>
      </c>
      <c r="I48" s="45">
        <f t="shared" si="9"/>
        <v>5064.7403999999997</v>
      </c>
      <c r="J48" s="45">
        <f t="shared" si="6"/>
        <v>168.82468</v>
      </c>
      <c r="K48" s="54">
        <v>15</v>
      </c>
      <c r="L48" s="53">
        <f t="shared" si="8"/>
        <v>2532.3701999999998</v>
      </c>
      <c r="M48" s="84"/>
    </row>
    <row r="49" spans="2:13" ht="24" customHeight="1" thickBot="1" x14ac:dyDescent="0.3">
      <c r="B49" s="46" t="s">
        <v>321</v>
      </c>
      <c r="C49" s="64" t="s">
        <v>36</v>
      </c>
      <c r="D49" s="46" t="s">
        <v>602</v>
      </c>
      <c r="E49" s="111">
        <v>43344</v>
      </c>
      <c r="F49" s="45">
        <f>'[2]TABULADOR 2019'!$J$68</f>
        <v>6568.11</v>
      </c>
      <c r="G49" s="45"/>
      <c r="H49" s="45">
        <f>'[2]TABULADOR 2019'!$K$68</f>
        <v>52.82</v>
      </c>
      <c r="I49" s="45">
        <f>F49-H49+G49</f>
        <v>6515.29</v>
      </c>
      <c r="J49" s="45">
        <f t="shared" si="6"/>
        <v>217.17633333333333</v>
      </c>
      <c r="K49" s="54">
        <v>15</v>
      </c>
      <c r="L49" s="53">
        <f t="shared" si="8"/>
        <v>3257.645</v>
      </c>
      <c r="M49" s="84"/>
    </row>
    <row r="50" spans="2:13" ht="24" customHeight="1" thickBot="1" x14ac:dyDescent="0.3">
      <c r="B50" s="46" t="s">
        <v>322</v>
      </c>
      <c r="C50" s="64" t="s">
        <v>37</v>
      </c>
      <c r="D50" s="46" t="s">
        <v>603</v>
      </c>
      <c r="E50" s="111">
        <v>43344</v>
      </c>
      <c r="F50" s="53">
        <v>6336.27</v>
      </c>
      <c r="G50" s="45"/>
      <c r="H50" s="45">
        <v>103.56</v>
      </c>
      <c r="I50" s="45">
        <f>F50-H50</f>
        <v>6232.71</v>
      </c>
      <c r="J50" s="45">
        <f t="shared" si="6"/>
        <v>207.75700000000001</v>
      </c>
      <c r="K50" s="54">
        <v>15</v>
      </c>
      <c r="L50" s="53">
        <f t="shared" si="8"/>
        <v>3116.355</v>
      </c>
      <c r="M50" s="84"/>
    </row>
    <row r="51" spans="2:13" ht="24" customHeight="1" thickBot="1" x14ac:dyDescent="0.3">
      <c r="B51" s="46" t="s">
        <v>283</v>
      </c>
      <c r="C51" s="46" t="s">
        <v>37</v>
      </c>
      <c r="D51" s="46" t="s">
        <v>603</v>
      </c>
      <c r="E51" s="111">
        <v>42355</v>
      </c>
      <c r="F51" s="53">
        <v>7650</v>
      </c>
      <c r="G51" s="45"/>
      <c r="H51" s="45">
        <v>342</v>
      </c>
      <c r="I51" s="45">
        <v>7308</v>
      </c>
      <c r="J51" s="45">
        <f t="shared" si="6"/>
        <v>243.6</v>
      </c>
      <c r="K51" s="54">
        <v>15</v>
      </c>
      <c r="L51" s="53">
        <f t="shared" si="8"/>
        <v>3654</v>
      </c>
      <c r="M51" s="84"/>
    </row>
    <row r="52" spans="2:13" ht="24" customHeight="1" thickBot="1" x14ac:dyDescent="0.3">
      <c r="B52" s="72" t="s">
        <v>275</v>
      </c>
      <c r="C52" s="46" t="s">
        <v>38</v>
      </c>
      <c r="D52" s="46" t="s">
        <v>603</v>
      </c>
      <c r="E52" s="111">
        <v>43344</v>
      </c>
      <c r="F52" s="45">
        <v>15386</v>
      </c>
      <c r="G52" s="45"/>
      <c r="H52" s="45">
        <f>'[2]TABULADOR 2019'!$K$26</f>
        <v>2107.81</v>
      </c>
      <c r="I52" s="45">
        <f>F52-H52+G52</f>
        <v>13278.19</v>
      </c>
      <c r="J52" s="45">
        <f t="shared" si="6"/>
        <v>442.60633333333334</v>
      </c>
      <c r="K52" s="54">
        <v>15</v>
      </c>
      <c r="L52" s="53">
        <f t="shared" si="8"/>
        <v>6639.0950000000003</v>
      </c>
      <c r="M52" s="84"/>
    </row>
    <row r="53" spans="2:13" ht="24" customHeight="1" thickBot="1" x14ac:dyDescent="0.3">
      <c r="B53" s="46" t="s">
        <v>210</v>
      </c>
      <c r="C53" s="46" t="s">
        <v>39</v>
      </c>
      <c r="D53" s="46" t="s">
        <v>604</v>
      </c>
      <c r="E53" s="111">
        <v>43344</v>
      </c>
      <c r="F53" s="45">
        <v>6373.9303</v>
      </c>
      <c r="G53" s="45"/>
      <c r="H53" s="45">
        <v>223.08756050000002</v>
      </c>
      <c r="I53" s="45">
        <f>F53-H53+G53</f>
        <v>6150.8427394999999</v>
      </c>
      <c r="J53" s="45">
        <f t="shared" si="6"/>
        <v>205.02809131666666</v>
      </c>
      <c r="K53" s="54">
        <v>15</v>
      </c>
      <c r="L53" s="53">
        <f t="shared" si="8"/>
        <v>3075.4213697499999</v>
      </c>
      <c r="M53" s="84"/>
    </row>
    <row r="54" spans="2:13" ht="24" customHeight="1" thickBot="1" x14ac:dyDescent="0.3">
      <c r="B54" s="46" t="s">
        <v>238</v>
      </c>
      <c r="C54" s="46" t="s">
        <v>40</v>
      </c>
      <c r="D54" s="46" t="s">
        <v>604</v>
      </c>
      <c r="E54" s="111">
        <v>43344</v>
      </c>
      <c r="F54" s="45">
        <v>4442.22</v>
      </c>
      <c r="G54" s="45">
        <v>150</v>
      </c>
      <c r="H54" s="45"/>
      <c r="I54" s="45">
        <f t="shared" ref="I54:I58" si="10">F54-H54+G54</f>
        <v>4592.22</v>
      </c>
      <c r="J54" s="45">
        <f t="shared" si="6"/>
        <v>153.07400000000001</v>
      </c>
      <c r="K54" s="54">
        <v>15</v>
      </c>
      <c r="L54" s="53">
        <f t="shared" si="8"/>
        <v>2296.11</v>
      </c>
      <c r="M54" s="84"/>
    </row>
    <row r="55" spans="2:13" ht="24" customHeight="1" thickBot="1" x14ac:dyDescent="0.3">
      <c r="B55" s="46" t="s">
        <v>240</v>
      </c>
      <c r="C55" s="46" t="s">
        <v>163</v>
      </c>
      <c r="D55" s="46" t="s">
        <v>604</v>
      </c>
      <c r="E55" s="111">
        <v>43344</v>
      </c>
      <c r="F55" s="45">
        <v>4442.22</v>
      </c>
      <c r="G55" s="45">
        <v>150</v>
      </c>
      <c r="H55" s="45"/>
      <c r="I55" s="45">
        <f t="shared" si="10"/>
        <v>4592.22</v>
      </c>
      <c r="J55" s="45">
        <f t="shared" si="6"/>
        <v>153.07400000000001</v>
      </c>
      <c r="K55" s="54">
        <v>15</v>
      </c>
      <c r="L55" s="53">
        <f t="shared" si="8"/>
        <v>2296.11</v>
      </c>
      <c r="M55" s="84"/>
    </row>
    <row r="56" spans="2:13" ht="24" customHeight="1" thickBot="1" x14ac:dyDescent="0.3">
      <c r="B56" s="46" t="s">
        <v>239</v>
      </c>
      <c r="C56" s="46" t="s">
        <v>40</v>
      </c>
      <c r="D56" s="46" t="s">
        <v>604</v>
      </c>
      <c r="E56" s="111">
        <v>43344</v>
      </c>
      <c r="F56" s="45">
        <v>4442.22</v>
      </c>
      <c r="G56" s="45">
        <v>150</v>
      </c>
      <c r="H56" s="45"/>
      <c r="I56" s="45">
        <f t="shared" si="10"/>
        <v>4592.22</v>
      </c>
      <c r="J56" s="45">
        <f t="shared" si="6"/>
        <v>153.07400000000001</v>
      </c>
      <c r="K56" s="54">
        <v>15</v>
      </c>
      <c r="L56" s="53">
        <f t="shared" si="8"/>
        <v>2296.11</v>
      </c>
      <c r="M56" s="84"/>
    </row>
    <row r="57" spans="2:13" ht="24" customHeight="1" thickBot="1" x14ac:dyDescent="0.3">
      <c r="B57" s="46" t="s">
        <v>263</v>
      </c>
      <c r="C57" s="46" t="s">
        <v>40</v>
      </c>
      <c r="D57" s="46" t="s">
        <v>604</v>
      </c>
      <c r="E57" s="111">
        <v>43344</v>
      </c>
      <c r="F57" s="45">
        <v>4442.22</v>
      </c>
      <c r="G57" s="45">
        <v>150</v>
      </c>
      <c r="H57" s="45"/>
      <c r="I57" s="45">
        <f t="shared" si="10"/>
        <v>4592.22</v>
      </c>
      <c r="J57" s="45">
        <f t="shared" si="6"/>
        <v>153.07400000000001</v>
      </c>
      <c r="K57" s="54">
        <v>15</v>
      </c>
      <c r="L57" s="53">
        <f t="shared" si="8"/>
        <v>2296.11</v>
      </c>
      <c r="M57" s="84"/>
    </row>
    <row r="58" spans="2:13" ht="24" customHeight="1" thickBot="1" x14ac:dyDescent="0.3">
      <c r="B58" s="46" t="s">
        <v>412</v>
      </c>
      <c r="C58" s="46" t="s">
        <v>40</v>
      </c>
      <c r="D58" s="46" t="s">
        <v>604</v>
      </c>
      <c r="E58" s="111">
        <v>43344</v>
      </c>
      <c r="F58" s="45">
        <v>4442.22</v>
      </c>
      <c r="G58" s="45">
        <v>150</v>
      </c>
      <c r="H58" s="45"/>
      <c r="I58" s="45">
        <f t="shared" si="10"/>
        <v>4592.22</v>
      </c>
      <c r="J58" s="45">
        <f t="shared" si="6"/>
        <v>153.07400000000001</v>
      </c>
      <c r="K58" s="54">
        <v>15</v>
      </c>
      <c r="L58" s="53">
        <f t="shared" si="8"/>
        <v>2296.11</v>
      </c>
      <c r="M58" s="84"/>
    </row>
    <row r="59" spans="2:13" ht="24" customHeight="1" thickBot="1" x14ac:dyDescent="0.3">
      <c r="B59" s="46" t="s">
        <v>211</v>
      </c>
      <c r="C59" s="46" t="s">
        <v>41</v>
      </c>
      <c r="D59" s="46" t="s">
        <v>31</v>
      </c>
      <c r="E59" s="111"/>
      <c r="F59" s="45">
        <v>5521.835</v>
      </c>
      <c r="G59" s="45">
        <v>35</v>
      </c>
      <c r="H59" s="45"/>
      <c r="I59" s="45">
        <f>F59-H59+G59</f>
        <v>5556.835</v>
      </c>
      <c r="J59" s="45">
        <f t="shared" si="6"/>
        <v>185.22783333333334</v>
      </c>
      <c r="K59" s="54">
        <v>15</v>
      </c>
      <c r="L59" s="45">
        <f t="shared" si="8"/>
        <v>2778.4175</v>
      </c>
      <c r="M59" s="84"/>
    </row>
    <row r="60" spans="2:13" ht="24" customHeight="1" thickBot="1" x14ac:dyDescent="0.3">
      <c r="B60" s="46" t="s">
        <v>247</v>
      </c>
      <c r="C60" s="46" t="s">
        <v>42</v>
      </c>
      <c r="D60" s="46" t="s">
        <v>31</v>
      </c>
      <c r="E60" s="111"/>
      <c r="F60" s="45">
        <v>5592.907725</v>
      </c>
      <c r="G60" s="45">
        <v>22</v>
      </c>
      <c r="H60" s="45"/>
      <c r="I60" s="45">
        <f>F60-H60+G60</f>
        <v>5614.907725</v>
      </c>
      <c r="J60" s="45">
        <f t="shared" si="6"/>
        <v>187.16359083333333</v>
      </c>
      <c r="K60" s="54">
        <v>15</v>
      </c>
      <c r="L60" s="45">
        <f t="shared" si="8"/>
        <v>2807.4538625</v>
      </c>
      <c r="M60" s="84"/>
    </row>
    <row r="61" spans="2:13" ht="24" customHeight="1" thickBot="1" x14ac:dyDescent="0.3">
      <c r="B61" s="46" t="s">
        <v>233</v>
      </c>
      <c r="C61" s="46" t="s">
        <v>43</v>
      </c>
      <c r="D61" s="46" t="s">
        <v>31</v>
      </c>
      <c r="E61" s="111"/>
      <c r="F61" s="45">
        <v>4446.8991500000002</v>
      </c>
      <c r="G61" s="45">
        <v>133.69</v>
      </c>
      <c r="H61" s="45"/>
      <c r="I61" s="45">
        <f>F61-H61+G61</f>
        <v>4580.5891499999998</v>
      </c>
      <c r="J61" s="45">
        <f t="shared" si="6"/>
        <v>152.686305</v>
      </c>
      <c r="K61" s="54">
        <v>15</v>
      </c>
      <c r="L61" s="45">
        <f t="shared" si="8"/>
        <v>2290.2945749999999</v>
      </c>
      <c r="M61" s="84"/>
    </row>
    <row r="62" spans="2:13" ht="24" customHeight="1" thickBot="1" x14ac:dyDescent="0.3">
      <c r="B62" s="46" t="s">
        <v>415</v>
      </c>
      <c r="C62" s="46" t="s">
        <v>416</v>
      </c>
      <c r="D62" s="46" t="s">
        <v>31</v>
      </c>
      <c r="E62" s="111">
        <v>43344</v>
      </c>
      <c r="F62" s="45">
        <v>4446.8991500000002</v>
      </c>
      <c r="G62" s="45">
        <v>133.69</v>
      </c>
      <c r="H62" s="45"/>
      <c r="I62" s="45">
        <f>F62-H62+G62</f>
        <v>4580.5891499999998</v>
      </c>
      <c r="J62" s="45">
        <f t="shared" si="6"/>
        <v>152.686305</v>
      </c>
      <c r="K62" s="54">
        <v>15</v>
      </c>
      <c r="L62" s="45">
        <f t="shared" si="8"/>
        <v>2290.2945749999999</v>
      </c>
      <c r="M62" s="84"/>
    </row>
    <row r="63" spans="2:13" ht="24" customHeight="1" thickBot="1" x14ac:dyDescent="0.3">
      <c r="B63" s="46" t="s">
        <v>46</v>
      </c>
      <c r="C63" s="46" t="s">
        <v>11</v>
      </c>
      <c r="D63" s="46" t="s">
        <v>45</v>
      </c>
      <c r="E63" s="111">
        <v>42248</v>
      </c>
      <c r="F63" s="45">
        <v>5920.2</v>
      </c>
      <c r="G63" s="45"/>
      <c r="H63" s="45">
        <v>103.56</v>
      </c>
      <c r="I63" s="45">
        <v>5816.6399999999994</v>
      </c>
      <c r="J63" s="45">
        <f t="shared" si="6"/>
        <v>193.88799999999998</v>
      </c>
      <c r="K63" s="54">
        <v>15</v>
      </c>
      <c r="L63" s="45">
        <f t="shared" si="8"/>
        <v>2908.3199999999997</v>
      </c>
      <c r="M63" s="84"/>
    </row>
    <row r="64" spans="2:13" ht="24" customHeight="1" x14ac:dyDescent="0.25">
      <c r="B64" s="79"/>
      <c r="C64" s="55"/>
      <c r="D64" s="55"/>
      <c r="E64" s="115"/>
      <c r="F64" s="56"/>
      <c r="G64" s="56"/>
      <c r="H64" s="56"/>
      <c r="I64" s="56"/>
      <c r="J64" s="56"/>
      <c r="K64" s="57"/>
      <c r="L64" s="56"/>
      <c r="M64" s="84"/>
    </row>
    <row r="65" spans="2:13" ht="24" customHeight="1" thickBot="1" x14ac:dyDescent="0.3">
      <c r="B65" s="79"/>
      <c r="C65" s="55"/>
      <c r="D65" s="55"/>
      <c r="E65" s="115"/>
      <c r="F65" s="56"/>
      <c r="G65" s="56"/>
      <c r="H65" s="56"/>
      <c r="I65" s="56"/>
      <c r="J65" s="56"/>
      <c r="K65" s="57"/>
      <c r="L65" s="56"/>
      <c r="M65" s="84"/>
    </row>
    <row r="66" spans="2:13" ht="12.75" customHeight="1" thickBot="1" x14ac:dyDescent="0.3">
      <c r="B66" s="335" t="s">
        <v>461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84"/>
    </row>
    <row r="67" spans="2:13" ht="37.5" customHeight="1" thickBot="1" x14ac:dyDescent="0.3">
      <c r="B67" s="106" t="s">
        <v>0</v>
      </c>
      <c r="C67" s="106" t="s">
        <v>1</v>
      </c>
      <c r="D67" s="106" t="s">
        <v>2</v>
      </c>
      <c r="E67" s="113" t="s">
        <v>493</v>
      </c>
      <c r="F67" s="49" t="s">
        <v>3</v>
      </c>
      <c r="G67" s="49" t="s">
        <v>4</v>
      </c>
      <c r="H67" s="50" t="s">
        <v>5</v>
      </c>
      <c r="I67" s="49" t="s">
        <v>6</v>
      </c>
      <c r="J67" s="49" t="s">
        <v>7</v>
      </c>
      <c r="K67" s="51" t="s">
        <v>8</v>
      </c>
      <c r="L67" s="49" t="s">
        <v>330</v>
      </c>
      <c r="M67" s="84"/>
    </row>
    <row r="68" spans="2:13" ht="24" customHeight="1" thickBot="1" x14ac:dyDescent="0.3">
      <c r="B68" s="46" t="s">
        <v>202</v>
      </c>
      <c r="C68" s="46" t="s">
        <v>164</v>
      </c>
      <c r="D68" s="46" t="s">
        <v>10</v>
      </c>
      <c r="E68" s="111">
        <v>43344</v>
      </c>
      <c r="F68" s="284">
        <v>16000</v>
      </c>
      <c r="G68" s="45"/>
      <c r="H68" s="45">
        <v>2124.14</v>
      </c>
      <c r="I68" s="45">
        <f>F68-H68+G68</f>
        <v>13875.86</v>
      </c>
      <c r="J68" s="45">
        <f>I68/30</f>
        <v>462.52866666666671</v>
      </c>
      <c r="K68" s="74">
        <v>15</v>
      </c>
      <c r="L68" s="45">
        <f>J68*K68</f>
        <v>6937.93</v>
      </c>
      <c r="M68" s="84"/>
    </row>
    <row r="69" spans="2:13" ht="24" customHeight="1" thickBot="1" x14ac:dyDescent="0.3">
      <c r="B69" s="46" t="s">
        <v>274</v>
      </c>
      <c r="C69" s="46" t="s">
        <v>338</v>
      </c>
      <c r="D69" s="46" t="s">
        <v>10</v>
      </c>
      <c r="E69" s="111">
        <v>43344</v>
      </c>
      <c r="F69" s="45">
        <v>16000</v>
      </c>
      <c r="G69" s="45">
        <v>0</v>
      </c>
      <c r="H69" s="45">
        <v>2124.14</v>
      </c>
      <c r="I69" s="45">
        <f>F69-H69</f>
        <v>13875.86</v>
      </c>
      <c r="J69" s="45">
        <f t="shared" ref="J69:J83" si="11">I69/30</f>
        <v>462.52866666666671</v>
      </c>
      <c r="K69" s="74">
        <v>15</v>
      </c>
      <c r="L69" s="45">
        <f>J69*K69-M69</f>
        <v>6937.93</v>
      </c>
      <c r="M69" s="84"/>
    </row>
    <row r="70" spans="2:13" ht="23.25" customHeight="1" thickBot="1" x14ac:dyDescent="0.3">
      <c r="B70" s="46" t="s">
        <v>182</v>
      </c>
      <c r="C70" s="296" t="s">
        <v>396</v>
      </c>
      <c r="D70" s="46" t="s">
        <v>462</v>
      </c>
      <c r="E70" s="111">
        <v>43280</v>
      </c>
      <c r="F70" s="58">
        <v>16000</v>
      </c>
      <c r="G70" s="45"/>
      <c r="H70" s="45">
        <v>2243.7600000000002</v>
      </c>
      <c r="I70" s="68">
        <f>F70-H70+G70</f>
        <v>13756.24</v>
      </c>
      <c r="J70" s="45">
        <f t="shared" si="11"/>
        <v>458.54133333333334</v>
      </c>
      <c r="K70" s="69">
        <v>15</v>
      </c>
      <c r="L70" s="45">
        <f t="shared" ref="L70:L77" si="12">K70*J70-M70</f>
        <v>6878.12</v>
      </c>
      <c r="M70" s="84"/>
    </row>
    <row r="71" spans="2:13" ht="23.25" customHeight="1" thickBot="1" x14ac:dyDescent="0.25">
      <c r="B71" s="46" t="s">
        <v>213</v>
      </c>
      <c r="C71" s="46" t="s">
        <v>48</v>
      </c>
      <c r="D71" s="46" t="s">
        <v>462</v>
      </c>
      <c r="E71" s="111">
        <v>43344</v>
      </c>
      <c r="F71" s="158">
        <v>16000</v>
      </c>
      <c r="G71" s="45"/>
      <c r="H71" s="45">
        <v>2243.7600000000002</v>
      </c>
      <c r="I71" s="45">
        <f t="shared" ref="I71:I73" si="13">F71-H71+G71</f>
        <v>13756.24</v>
      </c>
      <c r="J71" s="45">
        <f t="shared" si="11"/>
        <v>458.54133333333334</v>
      </c>
      <c r="K71" s="69">
        <v>15</v>
      </c>
      <c r="L71" s="45">
        <f t="shared" si="12"/>
        <v>6878.12</v>
      </c>
      <c r="M71" s="84"/>
    </row>
    <row r="72" spans="2:13" ht="24.75" customHeight="1" thickBot="1" x14ac:dyDescent="0.25">
      <c r="B72" s="46" t="s">
        <v>214</v>
      </c>
      <c r="C72" s="46" t="s">
        <v>183</v>
      </c>
      <c r="D72" s="46" t="s">
        <v>462</v>
      </c>
      <c r="E72" s="111">
        <v>43344</v>
      </c>
      <c r="F72" s="158">
        <v>16000</v>
      </c>
      <c r="G72" s="45"/>
      <c r="H72" s="45">
        <v>2243.7600000000002</v>
      </c>
      <c r="I72" s="45">
        <f t="shared" si="13"/>
        <v>13756.24</v>
      </c>
      <c r="J72" s="45">
        <f t="shared" si="11"/>
        <v>458.54133333333334</v>
      </c>
      <c r="K72" s="69">
        <v>15</v>
      </c>
      <c r="L72" s="45">
        <f t="shared" si="12"/>
        <v>6878.12</v>
      </c>
      <c r="M72" s="84"/>
    </row>
    <row r="73" spans="2:13" ht="23.25" customHeight="1" thickBot="1" x14ac:dyDescent="0.25">
      <c r="B73" s="46" t="s">
        <v>265</v>
      </c>
      <c r="C73" s="46" t="s">
        <v>406</v>
      </c>
      <c r="D73" s="46" t="s">
        <v>462</v>
      </c>
      <c r="E73" s="111">
        <v>43344</v>
      </c>
      <c r="F73" s="158">
        <v>16000</v>
      </c>
      <c r="G73" s="45"/>
      <c r="H73" s="45">
        <v>2243.7600000000002</v>
      </c>
      <c r="I73" s="45">
        <f t="shared" si="13"/>
        <v>13756.24</v>
      </c>
      <c r="J73" s="45">
        <f t="shared" si="11"/>
        <v>458.54133333333334</v>
      </c>
      <c r="K73" s="69">
        <v>15</v>
      </c>
      <c r="L73" s="45">
        <f t="shared" si="12"/>
        <v>6878.12</v>
      </c>
      <c r="M73" s="84"/>
    </row>
    <row r="74" spans="2:13" ht="23.25" customHeight="1" thickBot="1" x14ac:dyDescent="0.3">
      <c r="B74" s="46" t="s">
        <v>594</v>
      </c>
      <c r="C74" s="46" t="s">
        <v>593</v>
      </c>
      <c r="D74" s="46" t="s">
        <v>462</v>
      </c>
      <c r="E74" s="111">
        <v>43800</v>
      </c>
      <c r="F74" s="45">
        <v>16000</v>
      </c>
      <c r="G74" s="45"/>
      <c r="H74" s="45">
        <v>2243.7600000000002</v>
      </c>
      <c r="I74" s="45">
        <f t="shared" ref="I74" si="14">F74-H74+G74</f>
        <v>13756.24</v>
      </c>
      <c r="J74" s="45">
        <f t="shared" si="11"/>
        <v>458.54133333333334</v>
      </c>
      <c r="K74" s="69">
        <v>15</v>
      </c>
      <c r="L74" s="45">
        <f t="shared" si="12"/>
        <v>6878.12</v>
      </c>
      <c r="M74" s="84"/>
    </row>
    <row r="75" spans="2:13" ht="23.25" customHeight="1" thickBot="1" x14ac:dyDescent="0.3">
      <c r="B75" s="46" t="s">
        <v>383</v>
      </c>
      <c r="C75" s="46" t="s">
        <v>407</v>
      </c>
      <c r="D75" s="46" t="s">
        <v>462</v>
      </c>
      <c r="E75" s="111">
        <v>43344</v>
      </c>
      <c r="F75" s="45">
        <v>16000</v>
      </c>
      <c r="G75" s="45"/>
      <c r="H75" s="45">
        <v>2243.7600000000002</v>
      </c>
      <c r="I75" s="45">
        <f t="shared" ref="I75:I83" si="15">F75-H75+G75</f>
        <v>13756.24</v>
      </c>
      <c r="J75" s="45">
        <f t="shared" si="11"/>
        <v>458.54133333333334</v>
      </c>
      <c r="K75" s="69">
        <v>15</v>
      </c>
      <c r="L75" s="45">
        <f t="shared" si="12"/>
        <v>6878.12</v>
      </c>
      <c r="M75" s="84"/>
    </row>
    <row r="76" spans="2:13" ht="23.25" customHeight="1" thickBot="1" x14ac:dyDescent="0.3">
      <c r="B76" s="46" t="s">
        <v>216</v>
      </c>
      <c r="C76" s="46" t="s">
        <v>49</v>
      </c>
      <c r="D76" s="46" t="s">
        <v>462</v>
      </c>
      <c r="E76" s="111">
        <v>43344</v>
      </c>
      <c r="F76" s="45">
        <v>16000</v>
      </c>
      <c r="G76" s="45"/>
      <c r="H76" s="45">
        <f>'[2]TABULADOR 2019'!$K$31</f>
        <v>2243.7600000000002</v>
      </c>
      <c r="I76" s="45">
        <f t="shared" si="15"/>
        <v>13756.24</v>
      </c>
      <c r="J76" s="45">
        <f t="shared" si="11"/>
        <v>458.54133333333334</v>
      </c>
      <c r="K76" s="69">
        <v>15</v>
      </c>
      <c r="L76" s="45">
        <f t="shared" si="12"/>
        <v>6878.12</v>
      </c>
      <c r="M76" s="84"/>
    </row>
    <row r="77" spans="2:13" ht="24" customHeight="1" thickBot="1" x14ac:dyDescent="0.3">
      <c r="B77" s="46" t="s">
        <v>219</v>
      </c>
      <c r="C77" s="64" t="s">
        <v>606</v>
      </c>
      <c r="D77" s="46" t="s">
        <v>462</v>
      </c>
      <c r="E77" s="111">
        <v>43344</v>
      </c>
      <c r="F77" s="45">
        <v>16000</v>
      </c>
      <c r="G77" s="45"/>
      <c r="H77" s="45">
        <v>2243.7600000000002</v>
      </c>
      <c r="I77" s="45">
        <f t="shared" si="15"/>
        <v>13756.24</v>
      </c>
      <c r="J77" s="45">
        <f t="shared" si="11"/>
        <v>458.54133333333334</v>
      </c>
      <c r="K77" s="54">
        <v>15</v>
      </c>
      <c r="L77" s="45">
        <f t="shared" si="12"/>
        <v>6878.12</v>
      </c>
      <c r="M77" s="84"/>
    </row>
    <row r="78" spans="2:13" ht="24" customHeight="1" thickBot="1" x14ac:dyDescent="0.25">
      <c r="B78" s="46" t="s">
        <v>217</v>
      </c>
      <c r="C78" s="46" t="s">
        <v>190</v>
      </c>
      <c r="D78" s="46" t="s">
        <v>462</v>
      </c>
      <c r="E78" s="111">
        <v>43344</v>
      </c>
      <c r="F78" s="158">
        <v>16000</v>
      </c>
      <c r="G78" s="45"/>
      <c r="H78" s="45">
        <v>2243.7600000000002</v>
      </c>
      <c r="I78" s="45">
        <f t="shared" si="15"/>
        <v>13756.24</v>
      </c>
      <c r="J78" s="45">
        <f t="shared" si="11"/>
        <v>458.54133333333334</v>
      </c>
      <c r="K78" s="69">
        <v>15</v>
      </c>
      <c r="L78" s="45">
        <f t="shared" ref="L78:L83" si="16">J78*K78-M78</f>
        <v>6878.12</v>
      </c>
      <c r="M78" s="84"/>
    </row>
    <row r="79" spans="2:13" ht="31.5" customHeight="1" thickBot="1" x14ac:dyDescent="0.3">
      <c r="B79" s="46" t="s">
        <v>264</v>
      </c>
      <c r="C79" s="46" t="s">
        <v>66</v>
      </c>
      <c r="D79" s="46" t="s">
        <v>462</v>
      </c>
      <c r="E79" s="111">
        <v>43344</v>
      </c>
      <c r="F79" s="45">
        <v>16000</v>
      </c>
      <c r="G79" s="45"/>
      <c r="H79" s="45">
        <v>2124.14</v>
      </c>
      <c r="I79" s="45">
        <f t="shared" si="15"/>
        <v>13875.86</v>
      </c>
      <c r="J79" s="45">
        <f t="shared" si="11"/>
        <v>462.52866666666671</v>
      </c>
      <c r="K79" s="54">
        <v>15</v>
      </c>
      <c r="L79" s="45">
        <f t="shared" si="16"/>
        <v>6937.93</v>
      </c>
      <c r="M79" s="84"/>
    </row>
    <row r="80" spans="2:13" ht="24" customHeight="1" thickBot="1" x14ac:dyDescent="0.3">
      <c r="B80" s="46" t="s">
        <v>227</v>
      </c>
      <c r="C80" s="46" t="s">
        <v>82</v>
      </c>
      <c r="D80" s="46" t="s">
        <v>83</v>
      </c>
      <c r="E80" s="111">
        <v>43344</v>
      </c>
      <c r="F80" s="45">
        <v>16000</v>
      </c>
      <c r="G80" s="53"/>
      <c r="H80" s="45">
        <v>2124.14</v>
      </c>
      <c r="I80" s="45">
        <f t="shared" si="15"/>
        <v>13875.86</v>
      </c>
      <c r="J80" s="45">
        <f t="shared" si="11"/>
        <v>462.52866666666671</v>
      </c>
      <c r="K80" s="54">
        <v>15</v>
      </c>
      <c r="L80" s="45">
        <f t="shared" si="16"/>
        <v>6937.93</v>
      </c>
      <c r="M80" s="84"/>
    </row>
    <row r="81" spans="2:13" ht="24" customHeight="1" thickBot="1" x14ac:dyDescent="0.3">
      <c r="B81" s="46" t="s">
        <v>228</v>
      </c>
      <c r="C81" s="46" t="s">
        <v>107</v>
      </c>
      <c r="D81" s="46" t="s">
        <v>108</v>
      </c>
      <c r="E81" s="111">
        <v>43344</v>
      </c>
      <c r="F81" s="45">
        <f>'[2]TABULADOR 2019'!$J$23</f>
        <v>15925.545</v>
      </c>
      <c r="G81" s="45"/>
      <c r="H81" s="45">
        <f>'[2]TABULADOR 2019'!$K$23</f>
        <v>2107.81</v>
      </c>
      <c r="I81" s="45">
        <f t="shared" si="15"/>
        <v>13817.735000000001</v>
      </c>
      <c r="J81" s="45">
        <f t="shared" si="11"/>
        <v>460.59116666666671</v>
      </c>
      <c r="K81" s="54">
        <v>15</v>
      </c>
      <c r="L81" s="45">
        <f t="shared" si="16"/>
        <v>6908.8675000000003</v>
      </c>
      <c r="M81" s="84"/>
    </row>
    <row r="82" spans="2:13" ht="24" customHeight="1" thickBot="1" x14ac:dyDescent="0.3">
      <c r="B82" s="46" t="s">
        <v>232</v>
      </c>
      <c r="C82" s="46" t="s">
        <v>193</v>
      </c>
      <c r="D82" s="46" t="s">
        <v>118</v>
      </c>
      <c r="E82" s="111">
        <v>43344</v>
      </c>
      <c r="F82" s="45">
        <v>16000</v>
      </c>
      <c r="G82" s="53"/>
      <c r="H82" s="45">
        <v>2124.14</v>
      </c>
      <c r="I82" s="45">
        <f t="shared" si="15"/>
        <v>13875.86</v>
      </c>
      <c r="J82" s="45">
        <f t="shared" si="11"/>
        <v>462.52866666666671</v>
      </c>
      <c r="K82" s="54">
        <v>15</v>
      </c>
      <c r="L82" s="45">
        <f t="shared" si="16"/>
        <v>6937.93</v>
      </c>
      <c r="M82" s="84"/>
    </row>
    <row r="83" spans="2:13" ht="24" customHeight="1" thickBot="1" x14ac:dyDescent="0.3">
      <c r="B83" s="46" t="s">
        <v>584</v>
      </c>
      <c r="C83" s="46" t="s">
        <v>585</v>
      </c>
      <c r="D83" s="46" t="s">
        <v>343</v>
      </c>
      <c r="E83" s="111">
        <v>42248</v>
      </c>
      <c r="F83" s="45">
        <v>20857.32</v>
      </c>
      <c r="G83" s="53"/>
      <c r="H83" s="45">
        <v>3162.66</v>
      </c>
      <c r="I83" s="53">
        <f t="shared" si="15"/>
        <v>17694.66</v>
      </c>
      <c r="J83" s="45">
        <f t="shared" si="11"/>
        <v>589.822</v>
      </c>
      <c r="K83" s="54">
        <v>15</v>
      </c>
      <c r="L83" s="45">
        <f t="shared" si="16"/>
        <v>8847.33</v>
      </c>
      <c r="M83" s="84"/>
    </row>
    <row r="84" spans="2:13" ht="24" customHeight="1" x14ac:dyDescent="0.25">
      <c r="B84" s="55"/>
      <c r="C84" s="55"/>
      <c r="D84" s="55"/>
      <c r="E84" s="115"/>
      <c r="F84" s="56"/>
      <c r="G84" s="48"/>
      <c r="H84" s="56"/>
      <c r="I84" s="48"/>
      <c r="J84" s="48"/>
      <c r="K84" s="57"/>
      <c r="L84" s="48"/>
      <c r="M84" s="84"/>
    </row>
    <row r="85" spans="2:13" ht="24" customHeight="1" thickBot="1" x14ac:dyDescent="0.3">
      <c r="B85" s="336" t="s">
        <v>607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84"/>
    </row>
    <row r="86" spans="2:13" s="98" customFormat="1" ht="24" customHeight="1" thickBot="1" x14ac:dyDescent="0.3">
      <c r="B86" s="106" t="s">
        <v>0</v>
      </c>
      <c r="C86" s="106" t="s">
        <v>1</v>
      </c>
      <c r="D86" s="106" t="s">
        <v>2</v>
      </c>
      <c r="E86" s="113" t="s">
        <v>493</v>
      </c>
      <c r="F86" s="50" t="s">
        <v>3</v>
      </c>
      <c r="G86" s="49" t="s">
        <v>4</v>
      </c>
      <c r="H86" s="50" t="s">
        <v>5</v>
      </c>
      <c r="I86" s="50" t="s">
        <v>6</v>
      </c>
      <c r="J86" s="49" t="s">
        <v>7</v>
      </c>
      <c r="K86" s="51" t="s">
        <v>8</v>
      </c>
      <c r="L86" s="50" t="s">
        <v>330</v>
      </c>
      <c r="M86" s="84"/>
    </row>
    <row r="87" spans="2:13" ht="24" customHeight="1" thickBot="1" x14ac:dyDescent="0.3">
      <c r="B87" s="46" t="s">
        <v>51</v>
      </c>
      <c r="C87" s="46" t="s">
        <v>44</v>
      </c>
      <c r="D87" s="46" t="s">
        <v>45</v>
      </c>
      <c r="E87" s="111">
        <v>42262</v>
      </c>
      <c r="F87" s="45">
        <v>13760</v>
      </c>
      <c r="G87" s="45"/>
      <c r="H87" s="45">
        <v>1645.68</v>
      </c>
      <c r="I87" s="45">
        <f t="shared" ref="I87" si="17">F87-H87+G87</f>
        <v>12114.32</v>
      </c>
      <c r="J87" s="45">
        <f>I87/30</f>
        <v>403.81066666666663</v>
      </c>
      <c r="K87" s="54">
        <v>15</v>
      </c>
      <c r="L87" s="45">
        <f>J87*K87-M87</f>
        <v>6057.16</v>
      </c>
      <c r="M87" s="84"/>
    </row>
    <row r="88" spans="2:13" ht="30.75" customHeight="1" thickBot="1" x14ac:dyDescent="0.3">
      <c r="B88" s="46" t="s">
        <v>132</v>
      </c>
      <c r="C88" s="46" t="s">
        <v>344</v>
      </c>
      <c r="D88" s="46" t="s">
        <v>343</v>
      </c>
      <c r="E88" s="111">
        <v>42248</v>
      </c>
      <c r="F88" s="45">
        <v>15235.2</v>
      </c>
      <c r="G88" s="53"/>
      <c r="H88" s="45">
        <v>1960</v>
      </c>
      <c r="I88" s="45">
        <f>F88-H88+G88</f>
        <v>13275.2</v>
      </c>
      <c r="J88" s="45">
        <f t="shared" ref="J88:J97" si="18">I88/30</f>
        <v>442.50666666666672</v>
      </c>
      <c r="K88" s="54">
        <v>15</v>
      </c>
      <c r="L88" s="53">
        <f>J88*K88</f>
        <v>6637.6</v>
      </c>
      <c r="M88" s="84"/>
    </row>
    <row r="89" spans="2:13" ht="28.5" customHeight="1" thickBot="1" x14ac:dyDescent="0.3">
      <c r="B89" s="46" t="s">
        <v>157</v>
      </c>
      <c r="C89" s="279" t="s">
        <v>586</v>
      </c>
      <c r="D89" s="67" t="s">
        <v>343</v>
      </c>
      <c r="E89" s="111">
        <v>43054</v>
      </c>
      <c r="F89" s="45">
        <v>15235.407000000001</v>
      </c>
      <c r="H89" s="45">
        <v>1960.82</v>
      </c>
      <c r="I89" s="53">
        <f>F89-H89</f>
        <v>13274.587000000001</v>
      </c>
      <c r="J89" s="45">
        <f t="shared" si="18"/>
        <v>442.48623333333336</v>
      </c>
      <c r="K89" s="54">
        <v>15</v>
      </c>
      <c r="L89" s="70">
        <f>K89*J89</f>
        <v>6637.2935000000007</v>
      </c>
      <c r="M89" s="84"/>
    </row>
    <row r="90" spans="2:13" ht="24" customHeight="1" thickBot="1" x14ac:dyDescent="0.3">
      <c r="B90" s="78" t="s">
        <v>456</v>
      </c>
      <c r="C90" s="46" t="s">
        <v>605</v>
      </c>
      <c r="D90" s="46" t="s">
        <v>462</v>
      </c>
      <c r="E90" s="111">
        <v>43344</v>
      </c>
      <c r="F90" s="45">
        <v>13760</v>
      </c>
      <c r="G90" s="45"/>
      <c r="H90" s="45">
        <v>1645.68</v>
      </c>
      <c r="I90" s="45">
        <f t="shared" ref="I90" si="19">F90-H90+G90</f>
        <v>12114.32</v>
      </c>
      <c r="J90" s="45">
        <f t="shared" si="18"/>
        <v>403.81066666666663</v>
      </c>
      <c r="K90" s="69">
        <v>15</v>
      </c>
      <c r="L90" s="45">
        <f>J90*K90-M90</f>
        <v>6057.16</v>
      </c>
      <c r="M90" s="84"/>
    </row>
    <row r="91" spans="2:13" ht="23.25" customHeight="1" thickBot="1" x14ac:dyDescent="0.3">
      <c r="B91" s="46" t="s">
        <v>215</v>
      </c>
      <c r="C91" s="46" t="s">
        <v>171</v>
      </c>
      <c r="D91" s="46" t="s">
        <v>462</v>
      </c>
      <c r="E91" s="111">
        <v>43344</v>
      </c>
      <c r="F91" s="45">
        <v>13760</v>
      </c>
      <c r="G91" s="45"/>
      <c r="H91" s="45">
        <v>1645.68</v>
      </c>
      <c r="I91" s="45">
        <f t="shared" ref="I91:I97" si="20">F91-H91+G91</f>
        <v>12114.32</v>
      </c>
      <c r="J91" s="45">
        <f t="shared" si="18"/>
        <v>403.81066666666663</v>
      </c>
      <c r="K91" s="69">
        <v>15</v>
      </c>
      <c r="L91" s="45">
        <f>K91*J91-M91</f>
        <v>6057.16</v>
      </c>
      <c r="M91" s="84"/>
    </row>
    <row r="92" spans="2:13" ht="24" customHeight="1" thickBot="1" x14ac:dyDescent="0.3">
      <c r="B92" s="67" t="s">
        <v>218</v>
      </c>
      <c r="C92" s="67" t="s">
        <v>184</v>
      </c>
      <c r="D92" s="46" t="s">
        <v>462</v>
      </c>
      <c r="E92" s="111">
        <v>43344</v>
      </c>
      <c r="F92" s="45">
        <v>13760</v>
      </c>
      <c r="G92" s="45"/>
      <c r="H92" s="45">
        <v>1645.68</v>
      </c>
      <c r="I92" s="68">
        <f t="shared" si="20"/>
        <v>12114.32</v>
      </c>
      <c r="J92" s="45">
        <f t="shared" si="18"/>
        <v>403.81066666666663</v>
      </c>
      <c r="K92" s="69">
        <v>15</v>
      </c>
      <c r="L92" s="45">
        <f>J92*K92-M92</f>
        <v>6057.16</v>
      </c>
      <c r="M92" s="84"/>
    </row>
    <row r="93" spans="2:13" ht="23.25" customHeight="1" thickBot="1" x14ac:dyDescent="0.3">
      <c r="B93" s="46" t="s">
        <v>312</v>
      </c>
      <c r="C93" s="64" t="s">
        <v>611</v>
      </c>
      <c r="D93" s="46" t="s">
        <v>462</v>
      </c>
      <c r="E93" s="111">
        <v>43344</v>
      </c>
      <c r="F93" s="45">
        <v>13760</v>
      </c>
      <c r="G93" s="45"/>
      <c r="H93" s="45">
        <v>1645.68</v>
      </c>
      <c r="I93" s="45">
        <f t="shared" si="20"/>
        <v>12114.32</v>
      </c>
      <c r="J93" s="45">
        <f t="shared" si="18"/>
        <v>403.81066666666663</v>
      </c>
      <c r="K93" s="69">
        <v>15</v>
      </c>
      <c r="L93" s="45">
        <f>K93*J93-M93</f>
        <v>6057.16</v>
      </c>
      <c r="M93" s="84"/>
    </row>
    <row r="94" spans="2:13" ht="24" customHeight="1" thickBot="1" x14ac:dyDescent="0.3">
      <c r="B94" s="46" t="s">
        <v>285</v>
      </c>
      <c r="C94" s="46" t="s">
        <v>185</v>
      </c>
      <c r="D94" s="46" t="s">
        <v>83</v>
      </c>
      <c r="E94" s="111">
        <v>42248</v>
      </c>
      <c r="F94" s="45">
        <v>14241.6</v>
      </c>
      <c r="G94" s="53"/>
      <c r="H94" s="45">
        <v>1748.56</v>
      </c>
      <c r="I94" s="45">
        <f t="shared" si="20"/>
        <v>12493.04</v>
      </c>
      <c r="J94" s="45">
        <f t="shared" si="18"/>
        <v>416.43466666666671</v>
      </c>
      <c r="K94" s="54">
        <v>15</v>
      </c>
      <c r="L94" s="45">
        <f>J94*K94-M94</f>
        <v>6246.52</v>
      </c>
      <c r="M94" s="84"/>
    </row>
    <row r="95" spans="2:13" ht="35.25" customHeight="1" thickBot="1" x14ac:dyDescent="0.3">
      <c r="B95" s="46" t="s">
        <v>229</v>
      </c>
      <c r="C95" s="46" t="s">
        <v>169</v>
      </c>
      <c r="D95" s="46" t="s">
        <v>108</v>
      </c>
      <c r="E95" s="111">
        <v>43344</v>
      </c>
      <c r="F95" s="45">
        <f>'[2]TABULADOR 2019'!$J$56</f>
        <v>14241.6</v>
      </c>
      <c r="G95" s="45"/>
      <c r="H95" s="45">
        <f>'[2]TABULADOR 2019'!$K$56</f>
        <v>1748.55</v>
      </c>
      <c r="I95" s="45">
        <f t="shared" si="20"/>
        <v>12493.050000000001</v>
      </c>
      <c r="J95" s="45">
        <f t="shared" si="18"/>
        <v>416.43500000000006</v>
      </c>
      <c r="K95" s="54">
        <v>15</v>
      </c>
      <c r="L95" s="45">
        <f>J95*K95-M95</f>
        <v>6246.5250000000005</v>
      </c>
      <c r="M95" s="84"/>
    </row>
    <row r="96" spans="2:13" ht="23.25" customHeight="1" thickBot="1" x14ac:dyDescent="0.3">
      <c r="B96" s="46" t="s">
        <v>231</v>
      </c>
      <c r="C96" s="46" t="s">
        <v>168</v>
      </c>
      <c r="D96" s="46" t="s">
        <v>108</v>
      </c>
      <c r="E96" s="111">
        <v>43344</v>
      </c>
      <c r="F96" s="45">
        <f>'[2]TABULADOR 2019'!$J$56</f>
        <v>14241.6</v>
      </c>
      <c r="G96" s="45"/>
      <c r="H96" s="45">
        <f>'[2]TABULADOR 2019'!$K$56</f>
        <v>1748.55</v>
      </c>
      <c r="I96" s="45">
        <f t="shared" si="20"/>
        <v>12493.050000000001</v>
      </c>
      <c r="J96" s="45">
        <f t="shared" si="18"/>
        <v>416.43500000000006</v>
      </c>
      <c r="K96" s="54">
        <v>15</v>
      </c>
      <c r="L96" s="45">
        <f>J96*K96-M96</f>
        <v>6246.5250000000005</v>
      </c>
      <c r="M96" s="84"/>
    </row>
    <row r="97" spans="2:13" ht="24" customHeight="1" thickBot="1" x14ac:dyDescent="0.3">
      <c r="B97" s="46" t="s">
        <v>334</v>
      </c>
      <c r="C97" s="46" t="s">
        <v>333</v>
      </c>
      <c r="D97" s="46" t="s">
        <v>67</v>
      </c>
      <c r="E97" s="111">
        <v>43344</v>
      </c>
      <c r="F97" s="45">
        <v>12500</v>
      </c>
      <c r="G97" s="45">
        <v>0</v>
      </c>
      <c r="H97" s="45">
        <v>1376.74</v>
      </c>
      <c r="I97" s="45">
        <f t="shared" si="20"/>
        <v>11123.26</v>
      </c>
      <c r="J97" s="45">
        <f t="shared" si="18"/>
        <v>370.77533333333332</v>
      </c>
      <c r="K97" s="54">
        <v>15</v>
      </c>
      <c r="L97" s="45">
        <f>J97*K97-M97</f>
        <v>5561.63</v>
      </c>
      <c r="M97" s="84"/>
    </row>
    <row r="98" spans="2:13" ht="24" customHeight="1" x14ac:dyDescent="0.25">
      <c r="B98" s="55"/>
      <c r="C98" s="55"/>
      <c r="D98" s="55"/>
      <c r="E98" s="115"/>
      <c r="F98" s="56"/>
      <c r="G98" s="56"/>
      <c r="H98" s="56"/>
      <c r="I98" s="56"/>
      <c r="J98" s="56"/>
      <c r="K98" s="57"/>
      <c r="L98" s="56"/>
      <c r="M98" s="84"/>
    </row>
    <row r="99" spans="2:13" ht="23.25" customHeight="1" thickBot="1" x14ac:dyDescent="0.3">
      <c r="B99" s="55"/>
      <c r="C99" s="55"/>
      <c r="D99" s="55"/>
      <c r="E99" s="115"/>
      <c r="F99" s="56"/>
      <c r="G99" s="56"/>
      <c r="H99" s="56"/>
      <c r="I99" s="56"/>
      <c r="J99" s="56"/>
      <c r="K99" s="57"/>
      <c r="L99" s="56"/>
      <c r="M99" s="84"/>
    </row>
    <row r="100" spans="2:13" ht="24" customHeight="1" thickBot="1" x14ac:dyDescent="0.3">
      <c r="B100" s="330" t="s">
        <v>610</v>
      </c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84"/>
    </row>
    <row r="101" spans="2:13" s="98" customFormat="1" ht="23.25" customHeight="1" thickBot="1" x14ac:dyDescent="0.3">
      <c r="B101" s="106" t="s">
        <v>0</v>
      </c>
      <c r="C101" s="106" t="s">
        <v>1</v>
      </c>
      <c r="D101" s="106" t="s">
        <v>2</v>
      </c>
      <c r="E101" s="113" t="s">
        <v>493</v>
      </c>
      <c r="F101" s="50" t="s">
        <v>3</v>
      </c>
      <c r="G101" s="50" t="s">
        <v>4</v>
      </c>
      <c r="H101" s="50" t="s">
        <v>5</v>
      </c>
      <c r="I101" s="50" t="s">
        <v>6</v>
      </c>
      <c r="J101" s="50" t="s">
        <v>7</v>
      </c>
      <c r="K101" s="51" t="s">
        <v>8</v>
      </c>
      <c r="L101" s="50" t="s">
        <v>330</v>
      </c>
      <c r="M101" s="84"/>
    </row>
    <row r="102" spans="2:13" ht="24" customHeight="1" thickBot="1" x14ac:dyDescent="0.3">
      <c r="B102" s="46" t="s">
        <v>230</v>
      </c>
      <c r="C102" s="46" t="s">
        <v>175</v>
      </c>
      <c r="D102" s="46" t="s">
        <v>108</v>
      </c>
      <c r="E102" s="111">
        <v>43344</v>
      </c>
      <c r="F102" s="45">
        <v>11902.5</v>
      </c>
      <c r="G102" s="45"/>
      <c r="H102" s="45">
        <f>'[2]TABULADOR 2019'!$K$72</f>
        <v>1252.5999999999999</v>
      </c>
      <c r="I102" s="45">
        <f t="shared" ref="I102:I110" si="21">F102-H102+G102</f>
        <v>10649.9</v>
      </c>
      <c r="J102" s="45">
        <f>I102/30</f>
        <v>354.99666666666667</v>
      </c>
      <c r="K102" s="54">
        <v>15</v>
      </c>
      <c r="L102" s="45">
        <f>J102*K102-M102</f>
        <v>5324.95</v>
      </c>
      <c r="M102" s="84"/>
    </row>
    <row r="103" spans="2:13" ht="26.25" customHeight="1" thickBot="1" x14ac:dyDescent="0.3">
      <c r="B103" s="46" t="s">
        <v>292</v>
      </c>
      <c r="C103" s="46" t="s">
        <v>608</v>
      </c>
      <c r="D103" s="46" t="s">
        <v>462</v>
      </c>
      <c r="E103" s="111">
        <v>43344</v>
      </c>
      <c r="F103" s="45">
        <v>11902.5</v>
      </c>
      <c r="G103" s="45"/>
      <c r="H103" s="45">
        <v>1252.5999999999999</v>
      </c>
      <c r="I103" s="45">
        <f t="shared" si="21"/>
        <v>10649.9</v>
      </c>
      <c r="J103" s="45">
        <f t="shared" ref="J103:J110" si="22">I103/30</f>
        <v>354.99666666666667</v>
      </c>
      <c r="K103" s="69">
        <v>15</v>
      </c>
      <c r="L103" s="45">
        <f>J103*K103-M103</f>
        <v>5324.95</v>
      </c>
      <c r="M103" s="84"/>
    </row>
    <row r="104" spans="2:13" ht="24" customHeight="1" thickBot="1" x14ac:dyDescent="0.3">
      <c r="B104" s="46" t="s">
        <v>326</v>
      </c>
      <c r="C104" s="46" t="s">
        <v>612</v>
      </c>
      <c r="D104" s="46" t="s">
        <v>52</v>
      </c>
      <c r="E104" s="111">
        <v>43344</v>
      </c>
      <c r="F104" s="45">
        <v>11902.5</v>
      </c>
      <c r="G104" s="45"/>
      <c r="H104" s="45">
        <v>1252.5999999999999</v>
      </c>
      <c r="I104" s="45">
        <f t="shared" si="21"/>
        <v>10649.9</v>
      </c>
      <c r="J104" s="45">
        <f t="shared" si="22"/>
        <v>354.99666666666667</v>
      </c>
      <c r="K104" s="54">
        <v>15</v>
      </c>
      <c r="L104" s="45">
        <f>K104*J104-M104</f>
        <v>5324.95</v>
      </c>
      <c r="M104" s="84"/>
    </row>
    <row r="105" spans="2:13" ht="24" customHeight="1" thickBot="1" x14ac:dyDescent="0.3">
      <c r="B105" s="46" t="s">
        <v>242</v>
      </c>
      <c r="C105" s="46" t="s">
        <v>609</v>
      </c>
      <c r="D105" s="46" t="s">
        <v>67</v>
      </c>
      <c r="E105" s="111">
        <v>43344</v>
      </c>
      <c r="F105" s="45">
        <v>11902.5</v>
      </c>
      <c r="G105" s="45"/>
      <c r="H105" s="45">
        <v>1252.5999999999999</v>
      </c>
      <c r="I105" s="45">
        <f t="shared" si="21"/>
        <v>10649.9</v>
      </c>
      <c r="J105" s="45">
        <f t="shared" si="22"/>
        <v>354.99666666666667</v>
      </c>
      <c r="K105" s="54">
        <v>15</v>
      </c>
      <c r="L105" s="45">
        <f t="shared" ref="L105:L110" si="23">J105*K105-M105</f>
        <v>5324.95</v>
      </c>
      <c r="M105" s="84"/>
    </row>
    <row r="106" spans="2:13" ht="24" customHeight="1" thickBot="1" x14ac:dyDescent="0.3">
      <c r="B106" s="78" t="s">
        <v>380</v>
      </c>
      <c r="C106" s="46" t="s">
        <v>84</v>
      </c>
      <c r="D106" s="46" t="s">
        <v>83</v>
      </c>
      <c r="E106" s="111">
        <v>43344</v>
      </c>
      <c r="F106" s="45">
        <v>11902.5</v>
      </c>
      <c r="G106" s="53"/>
      <c r="H106" s="45">
        <v>1252.5999999999999</v>
      </c>
      <c r="I106" s="45">
        <f t="shared" si="21"/>
        <v>10649.9</v>
      </c>
      <c r="J106" s="45">
        <f t="shared" si="22"/>
        <v>354.99666666666667</v>
      </c>
      <c r="K106" s="54">
        <v>15</v>
      </c>
      <c r="L106" s="45">
        <f t="shared" si="23"/>
        <v>5324.95</v>
      </c>
      <c r="M106" s="84"/>
    </row>
    <row r="107" spans="2:13" ht="24" customHeight="1" thickBot="1" x14ac:dyDescent="0.3">
      <c r="B107" s="78" t="s">
        <v>318</v>
      </c>
      <c r="C107" s="46" t="s">
        <v>598</v>
      </c>
      <c r="D107" s="46" t="s">
        <v>462</v>
      </c>
      <c r="E107" s="111">
        <v>43344</v>
      </c>
      <c r="F107" s="45">
        <v>8170</v>
      </c>
      <c r="G107" s="45"/>
      <c r="H107" s="45">
        <v>425.38</v>
      </c>
      <c r="I107" s="45">
        <f t="shared" si="21"/>
        <v>7744.62</v>
      </c>
      <c r="J107" s="45">
        <f t="shared" si="22"/>
        <v>258.154</v>
      </c>
      <c r="K107" s="69">
        <v>15</v>
      </c>
      <c r="L107" s="45">
        <f t="shared" si="23"/>
        <v>3872.31</v>
      </c>
      <c r="M107" s="84"/>
    </row>
    <row r="108" spans="2:13" ht="24" customHeight="1" thickBot="1" x14ac:dyDescent="0.3">
      <c r="B108" s="78" t="s">
        <v>319</v>
      </c>
      <c r="C108" s="46" t="s">
        <v>598</v>
      </c>
      <c r="D108" s="46" t="s">
        <v>462</v>
      </c>
      <c r="E108" s="111">
        <v>43344</v>
      </c>
      <c r="F108" s="45">
        <v>8170</v>
      </c>
      <c r="G108" s="45"/>
      <c r="H108" s="45">
        <v>425.38</v>
      </c>
      <c r="I108" s="45">
        <f t="shared" si="21"/>
        <v>7744.62</v>
      </c>
      <c r="J108" s="45">
        <f t="shared" si="22"/>
        <v>258.154</v>
      </c>
      <c r="K108" s="69">
        <v>15</v>
      </c>
      <c r="L108" s="45">
        <f t="shared" si="23"/>
        <v>3872.31</v>
      </c>
      <c r="M108" s="84"/>
    </row>
    <row r="109" spans="2:13" ht="32.25" customHeight="1" thickBot="1" x14ac:dyDescent="0.3">
      <c r="B109" s="72" t="s">
        <v>280</v>
      </c>
      <c r="C109" s="46" t="s">
        <v>109</v>
      </c>
      <c r="D109" s="46" t="s">
        <v>108</v>
      </c>
      <c r="E109" s="111">
        <v>43344</v>
      </c>
      <c r="F109" s="45">
        <v>7400</v>
      </c>
      <c r="G109" s="45"/>
      <c r="H109" s="45">
        <v>125.5</v>
      </c>
      <c r="I109" s="45">
        <f t="shared" si="21"/>
        <v>7274.5</v>
      </c>
      <c r="J109" s="45">
        <f t="shared" si="22"/>
        <v>242.48333333333332</v>
      </c>
      <c r="K109" s="54">
        <v>15</v>
      </c>
      <c r="L109" s="45">
        <f t="shared" si="23"/>
        <v>3637.25</v>
      </c>
      <c r="M109" s="84"/>
    </row>
    <row r="110" spans="2:13" ht="24.75" customHeight="1" thickBot="1" x14ac:dyDescent="0.3">
      <c r="B110" s="46" t="s">
        <v>284</v>
      </c>
      <c r="C110" s="46" t="s">
        <v>110</v>
      </c>
      <c r="D110" s="46" t="s">
        <v>108</v>
      </c>
      <c r="E110" s="111">
        <v>43344</v>
      </c>
      <c r="F110" s="45">
        <v>11902.5</v>
      </c>
      <c r="G110" s="45"/>
      <c r="H110" s="45">
        <f>'[2]TABULADOR 2019'!$K$72</f>
        <v>1252.5999999999999</v>
      </c>
      <c r="I110" s="45">
        <f t="shared" si="21"/>
        <v>10649.9</v>
      </c>
      <c r="J110" s="45">
        <f t="shared" si="22"/>
        <v>354.99666666666667</v>
      </c>
      <c r="K110" s="54">
        <v>15</v>
      </c>
      <c r="L110" s="45">
        <f t="shared" si="23"/>
        <v>5324.95</v>
      </c>
      <c r="M110" s="84"/>
    </row>
    <row r="111" spans="2:13" ht="24" customHeight="1" thickBot="1" x14ac:dyDescent="0.3">
      <c r="B111" s="338" t="s">
        <v>613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84"/>
    </row>
    <row r="112" spans="2:13" ht="42.75" customHeight="1" thickBot="1" x14ac:dyDescent="0.3">
      <c r="B112" s="73" t="s">
        <v>0</v>
      </c>
      <c r="C112" s="73" t="s">
        <v>1</v>
      </c>
      <c r="D112" s="73" t="s">
        <v>2</v>
      </c>
      <c r="E112" s="73" t="s">
        <v>493</v>
      </c>
      <c r="F112" s="73" t="s">
        <v>3</v>
      </c>
      <c r="G112" s="73" t="s">
        <v>4</v>
      </c>
      <c r="H112" s="73" t="s">
        <v>5</v>
      </c>
      <c r="I112" s="73" t="s">
        <v>6</v>
      </c>
      <c r="J112" s="73" t="s">
        <v>7</v>
      </c>
      <c r="K112" s="73" t="s">
        <v>8</v>
      </c>
      <c r="L112" s="73" t="s">
        <v>330</v>
      </c>
      <c r="M112" s="84"/>
    </row>
    <row r="113" spans="2:13" ht="22.5" customHeight="1" thickBot="1" x14ac:dyDescent="0.3">
      <c r="B113" s="46" t="s">
        <v>311</v>
      </c>
      <c r="C113" s="46" t="s">
        <v>341</v>
      </c>
      <c r="D113" s="46" t="s">
        <v>462</v>
      </c>
      <c r="E113" s="111">
        <v>43344</v>
      </c>
      <c r="F113" s="45">
        <v>5920.2</v>
      </c>
      <c r="G113" s="45"/>
      <c r="H113" s="45">
        <v>103.56</v>
      </c>
      <c r="I113" s="45">
        <v>5816.64</v>
      </c>
      <c r="J113" s="45">
        <f>I113/30</f>
        <v>193.88800000000001</v>
      </c>
      <c r="K113" s="69">
        <v>15</v>
      </c>
      <c r="L113" s="45">
        <f t="shared" ref="L113:L118" si="24">K113*J113-M113</f>
        <v>2908.32</v>
      </c>
      <c r="M113" s="84"/>
    </row>
    <row r="114" spans="2:13" ht="23.25" customHeight="1" thickBot="1" x14ac:dyDescent="0.3">
      <c r="B114" s="67" t="s">
        <v>212</v>
      </c>
      <c r="C114" s="46" t="s">
        <v>11</v>
      </c>
      <c r="D114" s="46" t="s">
        <v>462</v>
      </c>
      <c r="E114" s="111">
        <v>43344</v>
      </c>
      <c r="F114" s="45">
        <v>5920.2</v>
      </c>
      <c r="G114" s="45"/>
      <c r="H114" s="45">
        <v>103.56</v>
      </c>
      <c r="I114" s="45">
        <v>5816.6399999999994</v>
      </c>
      <c r="J114" s="45">
        <f t="shared" ref="J114:J142" si="25">I114/30</f>
        <v>193.88799999999998</v>
      </c>
      <c r="K114" s="69">
        <v>15</v>
      </c>
      <c r="L114" s="45">
        <f t="shared" si="24"/>
        <v>2908.3199999999997</v>
      </c>
      <c r="M114" s="84"/>
    </row>
    <row r="115" spans="2:13" ht="23.25" customHeight="1" thickBot="1" x14ac:dyDescent="0.3">
      <c r="B115" s="46" t="s">
        <v>370</v>
      </c>
      <c r="C115" s="72" t="s">
        <v>11</v>
      </c>
      <c r="D115" s="46" t="s">
        <v>462</v>
      </c>
      <c r="E115" s="111">
        <v>43347</v>
      </c>
      <c r="F115" s="53">
        <v>5920.2</v>
      </c>
      <c r="G115" s="45"/>
      <c r="H115" s="45">
        <v>103.56</v>
      </c>
      <c r="I115" s="45">
        <f>F115-H115</f>
        <v>5816.6399999999994</v>
      </c>
      <c r="J115" s="45">
        <f t="shared" si="25"/>
        <v>193.88799999999998</v>
      </c>
      <c r="K115" s="69">
        <v>15</v>
      </c>
      <c r="L115" s="45">
        <f t="shared" si="24"/>
        <v>2908.3199999999997</v>
      </c>
      <c r="M115" s="84"/>
    </row>
    <row r="116" spans="2:13" ht="23.25" customHeight="1" thickBot="1" x14ac:dyDescent="0.3">
      <c r="B116" s="46" t="s">
        <v>371</v>
      </c>
      <c r="C116" s="46" t="s">
        <v>11</v>
      </c>
      <c r="D116" s="46" t="s">
        <v>462</v>
      </c>
      <c r="E116" s="111">
        <v>43347</v>
      </c>
      <c r="F116" s="53">
        <v>5920.2</v>
      </c>
      <c r="G116" s="45"/>
      <c r="H116" s="45">
        <v>103.56</v>
      </c>
      <c r="I116" s="45">
        <f>F116-H116</f>
        <v>5816.6399999999994</v>
      </c>
      <c r="J116" s="45">
        <f t="shared" si="25"/>
        <v>193.88799999999998</v>
      </c>
      <c r="K116" s="69">
        <v>15</v>
      </c>
      <c r="L116" s="45">
        <f t="shared" si="24"/>
        <v>2908.3199999999997</v>
      </c>
      <c r="M116" s="84"/>
    </row>
    <row r="117" spans="2:13" ht="23.25" customHeight="1" thickBot="1" x14ac:dyDescent="0.3">
      <c r="B117" s="46" t="s">
        <v>309</v>
      </c>
      <c r="C117" s="46" t="s">
        <v>11</v>
      </c>
      <c r="D117" s="46" t="s">
        <v>462</v>
      </c>
      <c r="E117" s="111">
        <v>42248</v>
      </c>
      <c r="F117" s="53">
        <v>5920.2</v>
      </c>
      <c r="G117" s="45"/>
      <c r="H117" s="45">
        <v>103.56</v>
      </c>
      <c r="I117" s="45">
        <f>F117-H117</f>
        <v>5816.6399999999994</v>
      </c>
      <c r="J117" s="45">
        <f t="shared" si="25"/>
        <v>193.88799999999998</v>
      </c>
      <c r="K117" s="69">
        <v>15</v>
      </c>
      <c r="L117" s="45">
        <f t="shared" si="24"/>
        <v>2908.3199999999997</v>
      </c>
      <c r="M117" s="84"/>
    </row>
    <row r="118" spans="2:13" ht="23.25" customHeight="1" thickBot="1" x14ac:dyDescent="0.3">
      <c r="B118" s="78" t="s">
        <v>418</v>
      </c>
      <c r="C118" s="46" t="s">
        <v>11</v>
      </c>
      <c r="D118" s="46" t="s">
        <v>462</v>
      </c>
      <c r="E118" s="111"/>
      <c r="F118" s="53">
        <v>5920.2</v>
      </c>
      <c r="G118" s="45"/>
      <c r="H118" s="45">
        <v>103.56</v>
      </c>
      <c r="I118" s="45">
        <f>F118-H118+G118</f>
        <v>5816.6399999999994</v>
      </c>
      <c r="J118" s="45">
        <f t="shared" si="25"/>
        <v>193.88799999999998</v>
      </c>
      <c r="K118" s="69">
        <v>15</v>
      </c>
      <c r="L118" s="45">
        <f t="shared" si="24"/>
        <v>2908.3199999999997</v>
      </c>
      <c r="M118" s="84"/>
    </row>
    <row r="119" spans="2:13" ht="24.75" thickBot="1" x14ac:dyDescent="0.3">
      <c r="B119" s="46" t="s">
        <v>293</v>
      </c>
      <c r="C119" s="46" t="s">
        <v>11</v>
      </c>
      <c r="D119" s="46" t="s">
        <v>462</v>
      </c>
      <c r="E119" s="111">
        <v>43344</v>
      </c>
      <c r="F119" s="45">
        <v>5920.2</v>
      </c>
      <c r="G119" s="45"/>
      <c r="H119" s="45">
        <v>103.56</v>
      </c>
      <c r="I119" s="45">
        <f t="shared" ref="I119:I122" si="26">F119-H119+G119</f>
        <v>5816.6399999999994</v>
      </c>
      <c r="J119" s="45">
        <f t="shared" si="25"/>
        <v>193.88799999999998</v>
      </c>
      <c r="K119" s="69">
        <v>15</v>
      </c>
      <c r="L119" s="45">
        <f>J119*K119-M119</f>
        <v>2908.3199999999997</v>
      </c>
      <c r="M119" s="84"/>
    </row>
    <row r="120" spans="2:13" ht="24" customHeight="1" thickBot="1" x14ac:dyDescent="0.3">
      <c r="B120" s="46" t="s">
        <v>165</v>
      </c>
      <c r="C120" s="46" t="s">
        <v>11</v>
      </c>
      <c r="D120" s="46" t="s">
        <v>462</v>
      </c>
      <c r="E120" s="111">
        <v>42248</v>
      </c>
      <c r="F120" s="53">
        <v>5920.2</v>
      </c>
      <c r="G120" s="45"/>
      <c r="H120" s="45">
        <v>103.56</v>
      </c>
      <c r="I120" s="45">
        <f t="shared" si="26"/>
        <v>5816.6399999999994</v>
      </c>
      <c r="J120" s="45">
        <f t="shared" si="25"/>
        <v>193.88799999999998</v>
      </c>
      <c r="K120" s="69">
        <v>15</v>
      </c>
      <c r="L120" s="45">
        <f>J120*K120-M120</f>
        <v>2908.3199999999997</v>
      </c>
      <c r="M120" s="84"/>
    </row>
    <row r="121" spans="2:13" ht="24.75" customHeight="1" thickBot="1" x14ac:dyDescent="0.3">
      <c r="B121" s="46" t="s">
        <v>85</v>
      </c>
      <c r="C121" s="46" t="s">
        <v>327</v>
      </c>
      <c r="D121" s="46" t="s">
        <v>462</v>
      </c>
      <c r="E121" s="111">
        <v>42271</v>
      </c>
      <c r="F121" s="53">
        <v>5920.2</v>
      </c>
      <c r="G121" s="45"/>
      <c r="H121" s="45">
        <v>103.56</v>
      </c>
      <c r="I121" s="45">
        <f t="shared" si="26"/>
        <v>5816.6399999999994</v>
      </c>
      <c r="J121" s="45">
        <f t="shared" si="25"/>
        <v>193.88799999999998</v>
      </c>
      <c r="K121" s="69">
        <v>15</v>
      </c>
      <c r="L121" s="45">
        <f>J121*K121-M121</f>
        <v>2908.3199999999997</v>
      </c>
      <c r="M121" s="84"/>
    </row>
    <row r="122" spans="2:13" ht="24" customHeight="1" thickBot="1" x14ac:dyDescent="0.3">
      <c r="B122" s="67" t="s">
        <v>310</v>
      </c>
      <c r="C122" s="46" t="s">
        <v>11</v>
      </c>
      <c r="D122" s="46" t="s">
        <v>462</v>
      </c>
      <c r="E122" s="111">
        <v>43344</v>
      </c>
      <c r="F122" s="53">
        <v>5920.2</v>
      </c>
      <c r="G122" s="45"/>
      <c r="H122" s="45">
        <v>103.56</v>
      </c>
      <c r="I122" s="45">
        <f t="shared" si="26"/>
        <v>5816.6399999999994</v>
      </c>
      <c r="J122" s="45">
        <f t="shared" si="25"/>
        <v>193.88799999999998</v>
      </c>
      <c r="K122" s="69">
        <v>15</v>
      </c>
      <c r="L122" s="45">
        <f>J122*K122-M122</f>
        <v>2908.3199999999997</v>
      </c>
      <c r="M122" s="84"/>
    </row>
    <row r="123" spans="2:13" ht="24" customHeight="1" thickBot="1" x14ac:dyDescent="0.3">
      <c r="B123" s="67" t="s">
        <v>277</v>
      </c>
      <c r="C123" s="67" t="s">
        <v>340</v>
      </c>
      <c r="D123" s="46" t="s">
        <v>462</v>
      </c>
      <c r="E123" s="111">
        <v>43344</v>
      </c>
      <c r="F123" s="53">
        <v>5920.2</v>
      </c>
      <c r="G123" s="45"/>
      <c r="H123" s="45">
        <v>103.56</v>
      </c>
      <c r="I123" s="68">
        <f>F123-H123+G123</f>
        <v>5816.6399999999994</v>
      </c>
      <c r="J123" s="45">
        <f t="shared" si="25"/>
        <v>193.88799999999998</v>
      </c>
      <c r="K123" s="69">
        <v>15</v>
      </c>
      <c r="L123" s="45">
        <f>J123*K123-M123</f>
        <v>2908.3199999999997</v>
      </c>
      <c r="M123" s="84"/>
    </row>
    <row r="124" spans="2:13" ht="24" customHeight="1" thickBot="1" x14ac:dyDescent="0.3">
      <c r="B124" s="46" t="s">
        <v>276</v>
      </c>
      <c r="C124" s="46" t="s">
        <v>53</v>
      </c>
      <c r="D124" s="46" t="s">
        <v>52</v>
      </c>
      <c r="E124" s="111">
        <v>43344</v>
      </c>
      <c r="F124" s="53">
        <v>5920.2</v>
      </c>
      <c r="G124" s="45"/>
      <c r="H124" s="45">
        <v>103.56</v>
      </c>
      <c r="I124" s="45">
        <f>F124-H124</f>
        <v>5816.6399999999994</v>
      </c>
      <c r="J124" s="45">
        <f t="shared" si="25"/>
        <v>193.88799999999998</v>
      </c>
      <c r="K124" s="54">
        <v>15</v>
      </c>
      <c r="L124" s="45">
        <f t="shared" ref="L124:L129" si="27">K124*J124-M124</f>
        <v>2908.3199999999997</v>
      </c>
      <c r="M124" s="84"/>
    </row>
    <row r="125" spans="2:13" ht="24" customHeight="1" thickBot="1" x14ac:dyDescent="0.3">
      <c r="B125" s="46" t="s">
        <v>391</v>
      </c>
      <c r="C125" s="46" t="s">
        <v>11</v>
      </c>
      <c r="D125" s="46" t="s">
        <v>52</v>
      </c>
      <c r="E125" s="111">
        <v>43344</v>
      </c>
      <c r="F125" s="53">
        <v>5920.2</v>
      </c>
      <c r="G125" s="45"/>
      <c r="H125" s="45">
        <v>103.56</v>
      </c>
      <c r="I125" s="45">
        <f>F125-H125</f>
        <v>5816.6399999999994</v>
      </c>
      <c r="J125" s="45">
        <f t="shared" si="25"/>
        <v>193.88799999999998</v>
      </c>
      <c r="K125" s="54">
        <v>15</v>
      </c>
      <c r="L125" s="45">
        <f t="shared" si="27"/>
        <v>2908.3199999999997</v>
      </c>
      <c r="M125" s="84"/>
    </row>
    <row r="126" spans="2:13" ht="24" customHeight="1" thickBot="1" x14ac:dyDescent="0.3">
      <c r="B126" s="54" t="s">
        <v>392</v>
      </c>
      <c r="C126" s="46" t="s">
        <v>11</v>
      </c>
      <c r="D126" s="46" t="s">
        <v>52</v>
      </c>
      <c r="E126" s="111">
        <v>43344</v>
      </c>
      <c r="F126" s="53">
        <v>5920.2</v>
      </c>
      <c r="G126" s="45"/>
      <c r="H126" s="45">
        <v>103.56</v>
      </c>
      <c r="I126" s="45">
        <f>F126-H126</f>
        <v>5816.6399999999994</v>
      </c>
      <c r="J126" s="45">
        <f t="shared" si="25"/>
        <v>193.88799999999998</v>
      </c>
      <c r="K126" s="54">
        <v>15</v>
      </c>
      <c r="L126" s="45">
        <f t="shared" si="27"/>
        <v>2908.3199999999997</v>
      </c>
      <c r="M126" s="84"/>
    </row>
    <row r="127" spans="2:13" ht="24" customHeight="1" thickBot="1" x14ac:dyDescent="0.3">
      <c r="B127" s="46" t="s">
        <v>55</v>
      </c>
      <c r="C127" s="46" t="s">
        <v>56</v>
      </c>
      <c r="D127" s="46" t="s">
        <v>52</v>
      </c>
      <c r="E127" s="111">
        <v>42400</v>
      </c>
      <c r="F127" s="53">
        <v>5920.2</v>
      </c>
      <c r="G127" s="45"/>
      <c r="H127" s="45">
        <v>103.56</v>
      </c>
      <c r="I127" s="45">
        <f t="shared" ref="I127:I128" si="28">F127-H127</f>
        <v>5816.6399999999994</v>
      </c>
      <c r="J127" s="45">
        <f t="shared" si="25"/>
        <v>193.88799999999998</v>
      </c>
      <c r="K127" s="54">
        <v>15</v>
      </c>
      <c r="L127" s="45">
        <f t="shared" si="27"/>
        <v>2908.3199999999997</v>
      </c>
      <c r="M127" s="84"/>
    </row>
    <row r="128" spans="2:13" ht="24" customHeight="1" thickBot="1" x14ac:dyDescent="0.3">
      <c r="B128" s="67" t="s">
        <v>61</v>
      </c>
      <c r="C128" s="46" t="s">
        <v>62</v>
      </c>
      <c r="D128" s="46" t="s">
        <v>52</v>
      </c>
      <c r="E128" s="111">
        <v>42248</v>
      </c>
      <c r="F128" s="53">
        <v>5920.2</v>
      </c>
      <c r="G128" s="45"/>
      <c r="H128" s="45">
        <v>103.56</v>
      </c>
      <c r="I128" s="45">
        <f t="shared" si="28"/>
        <v>5816.6399999999994</v>
      </c>
      <c r="J128" s="45">
        <f t="shared" si="25"/>
        <v>193.88799999999998</v>
      </c>
      <c r="K128" s="54">
        <v>15</v>
      </c>
      <c r="L128" s="45">
        <f t="shared" si="27"/>
        <v>2908.3199999999997</v>
      </c>
      <c r="M128" s="84"/>
    </row>
    <row r="129" spans="1:13" ht="24" customHeight="1" thickBot="1" x14ac:dyDescent="0.3">
      <c r="B129" s="46" t="s">
        <v>63</v>
      </c>
      <c r="C129" s="46" t="s">
        <v>64</v>
      </c>
      <c r="D129" s="46" t="s">
        <v>52</v>
      </c>
      <c r="E129" s="111">
        <v>42248</v>
      </c>
      <c r="F129" s="53">
        <v>5920.2</v>
      </c>
      <c r="G129" s="45"/>
      <c r="H129" s="45">
        <v>103.56</v>
      </c>
      <c r="I129" s="45">
        <f t="shared" ref="I129:I136" si="29">F129-H129</f>
        <v>5816.6399999999994</v>
      </c>
      <c r="J129" s="45">
        <f t="shared" si="25"/>
        <v>193.88799999999998</v>
      </c>
      <c r="K129" s="54">
        <v>15</v>
      </c>
      <c r="L129" s="45">
        <f t="shared" si="27"/>
        <v>2908.3199999999997</v>
      </c>
      <c r="M129" s="84"/>
    </row>
    <row r="130" spans="1:13" ht="24" customHeight="1" thickBot="1" x14ac:dyDescent="0.3">
      <c r="B130" s="46" t="s">
        <v>241</v>
      </c>
      <c r="C130" s="46" t="s">
        <v>27</v>
      </c>
      <c r="D130" s="46" t="s">
        <v>67</v>
      </c>
      <c r="E130" s="111">
        <v>42248</v>
      </c>
      <c r="F130" s="53">
        <v>5920.2</v>
      </c>
      <c r="G130" s="45"/>
      <c r="H130" s="45">
        <v>103.56</v>
      </c>
      <c r="I130" s="45">
        <f t="shared" si="29"/>
        <v>5816.6399999999994</v>
      </c>
      <c r="J130" s="45">
        <f t="shared" si="25"/>
        <v>193.88799999999998</v>
      </c>
      <c r="K130" s="54">
        <v>15</v>
      </c>
      <c r="L130" s="45">
        <f t="shared" ref="L130:L141" si="30">J130*K130-M130</f>
        <v>2908.3199999999997</v>
      </c>
      <c r="M130" s="84"/>
    </row>
    <row r="131" spans="1:13" ht="24" customHeight="1" thickBot="1" x14ac:dyDescent="0.3">
      <c r="B131" s="46" t="s">
        <v>246</v>
      </c>
      <c r="C131" s="46" t="s">
        <v>11</v>
      </c>
      <c r="D131" s="46" t="s">
        <v>67</v>
      </c>
      <c r="E131" s="111">
        <v>43344</v>
      </c>
      <c r="F131" s="53">
        <v>5920.2</v>
      </c>
      <c r="G131" s="45"/>
      <c r="H131" s="45">
        <v>103.56</v>
      </c>
      <c r="I131" s="45">
        <f t="shared" si="29"/>
        <v>5816.6399999999994</v>
      </c>
      <c r="J131" s="45">
        <f t="shared" si="25"/>
        <v>193.88799999999998</v>
      </c>
      <c r="K131" s="54">
        <v>15</v>
      </c>
      <c r="L131" s="45">
        <f t="shared" si="30"/>
        <v>2908.3199999999997</v>
      </c>
      <c r="M131" s="84"/>
    </row>
    <row r="132" spans="1:13" ht="24" customHeight="1" thickBot="1" x14ac:dyDescent="0.3">
      <c r="B132" s="46" t="s">
        <v>335</v>
      </c>
      <c r="C132" s="46" t="s">
        <v>11</v>
      </c>
      <c r="D132" s="46" t="s">
        <v>67</v>
      </c>
      <c r="E132" s="111">
        <v>43344</v>
      </c>
      <c r="F132" s="53">
        <v>5920.2</v>
      </c>
      <c r="G132" s="45"/>
      <c r="H132" s="45">
        <v>103.56</v>
      </c>
      <c r="I132" s="45">
        <f t="shared" si="29"/>
        <v>5816.6399999999994</v>
      </c>
      <c r="J132" s="45">
        <f t="shared" si="25"/>
        <v>193.88799999999998</v>
      </c>
      <c r="K132" s="54">
        <v>15</v>
      </c>
      <c r="L132" s="45">
        <f t="shared" si="30"/>
        <v>2908.3199999999997</v>
      </c>
      <c r="M132" s="84"/>
    </row>
    <row r="133" spans="1:13" ht="24" customHeight="1" thickBot="1" x14ac:dyDescent="0.3">
      <c r="B133" s="46" t="s">
        <v>381</v>
      </c>
      <c r="C133" s="46" t="s">
        <v>11</v>
      </c>
      <c r="D133" s="46" t="s">
        <v>67</v>
      </c>
      <c r="E133" s="111">
        <v>43344</v>
      </c>
      <c r="F133" s="53">
        <v>5920.2</v>
      </c>
      <c r="G133" s="45"/>
      <c r="H133" s="45">
        <v>103.56</v>
      </c>
      <c r="I133" s="45">
        <f t="shared" si="29"/>
        <v>5816.6399999999994</v>
      </c>
      <c r="J133" s="45">
        <f t="shared" si="25"/>
        <v>193.88799999999998</v>
      </c>
      <c r="K133" s="54">
        <v>15</v>
      </c>
      <c r="L133" s="45">
        <f t="shared" si="30"/>
        <v>2908.3199999999997</v>
      </c>
      <c r="M133" s="84"/>
    </row>
    <row r="134" spans="1:13" ht="24" customHeight="1" thickBot="1" x14ac:dyDescent="0.3">
      <c r="B134" s="46" t="s">
        <v>512</v>
      </c>
      <c r="C134" s="46" t="s">
        <v>11</v>
      </c>
      <c r="D134" s="46" t="s">
        <v>67</v>
      </c>
      <c r="E134" s="111">
        <v>43558</v>
      </c>
      <c r="F134" s="53">
        <v>5920.2</v>
      </c>
      <c r="G134" s="45"/>
      <c r="H134" s="45">
        <v>103.56</v>
      </c>
      <c r="I134" s="45">
        <f t="shared" si="29"/>
        <v>5816.6399999999994</v>
      </c>
      <c r="J134" s="45">
        <f t="shared" si="25"/>
        <v>193.88799999999998</v>
      </c>
      <c r="K134" s="54">
        <v>15</v>
      </c>
      <c r="L134" s="45">
        <f t="shared" si="30"/>
        <v>2908.3199999999997</v>
      </c>
      <c r="M134" s="84"/>
    </row>
    <row r="135" spans="1:13" ht="24" customHeight="1" thickBot="1" x14ac:dyDescent="0.3">
      <c r="B135" s="46" t="s">
        <v>69</v>
      </c>
      <c r="C135" s="46" t="s">
        <v>27</v>
      </c>
      <c r="D135" s="46" t="s">
        <v>67</v>
      </c>
      <c r="E135" s="111">
        <v>42248</v>
      </c>
      <c r="F135" s="53">
        <v>5920.2</v>
      </c>
      <c r="G135" s="45"/>
      <c r="H135" s="45">
        <v>103.56</v>
      </c>
      <c r="I135" s="45">
        <f t="shared" si="29"/>
        <v>5816.6399999999994</v>
      </c>
      <c r="J135" s="45">
        <f t="shared" si="25"/>
        <v>193.88799999999998</v>
      </c>
      <c r="K135" s="54">
        <v>15</v>
      </c>
      <c r="L135" s="45">
        <f t="shared" si="30"/>
        <v>2908.3199999999997</v>
      </c>
      <c r="M135" s="84"/>
    </row>
    <row r="136" spans="1:13" ht="24" customHeight="1" thickBot="1" x14ac:dyDescent="0.3">
      <c r="B136" s="46" t="s">
        <v>286</v>
      </c>
      <c r="C136" s="46" t="s">
        <v>186</v>
      </c>
      <c r="D136" s="46" t="s">
        <v>83</v>
      </c>
      <c r="E136" s="111">
        <v>43344</v>
      </c>
      <c r="F136" s="53">
        <v>5920.2</v>
      </c>
      <c r="G136" s="45"/>
      <c r="H136" s="45">
        <v>103.56</v>
      </c>
      <c r="I136" s="45">
        <f t="shared" si="29"/>
        <v>5816.6399999999994</v>
      </c>
      <c r="J136" s="45">
        <f t="shared" si="25"/>
        <v>193.88799999999998</v>
      </c>
      <c r="K136" s="54">
        <v>15</v>
      </c>
      <c r="L136" s="45">
        <f t="shared" si="30"/>
        <v>2908.3199999999997</v>
      </c>
      <c r="M136" s="84"/>
    </row>
    <row r="137" spans="1:13" s="98" customFormat="1" ht="21.75" customHeight="1" thickBot="1" x14ac:dyDescent="0.3">
      <c r="A137" s="282"/>
      <c r="B137" s="46" t="s">
        <v>467</v>
      </c>
      <c r="C137" s="46" t="s">
        <v>11</v>
      </c>
      <c r="D137" s="46" t="s">
        <v>108</v>
      </c>
      <c r="E137" s="111">
        <v>43455</v>
      </c>
      <c r="F137" s="53">
        <v>5920.2</v>
      </c>
      <c r="G137" s="53"/>
      <c r="H137" s="45">
        <v>103.56</v>
      </c>
      <c r="I137" s="45">
        <f t="shared" ref="I137:I140" si="31">F137-H137</f>
        <v>5816.6399999999994</v>
      </c>
      <c r="J137" s="45">
        <f t="shared" si="25"/>
        <v>193.88799999999998</v>
      </c>
      <c r="K137" s="54">
        <v>15</v>
      </c>
      <c r="L137" s="45">
        <f t="shared" si="30"/>
        <v>2908.3199999999997</v>
      </c>
      <c r="M137" s="84"/>
    </row>
    <row r="138" spans="1:13" ht="22.5" customHeight="1" thickBot="1" x14ac:dyDescent="0.3">
      <c r="B138" s="72" t="s">
        <v>402</v>
      </c>
      <c r="C138" s="46" t="s">
        <v>111</v>
      </c>
      <c r="D138" s="67" t="s">
        <v>108</v>
      </c>
      <c r="E138" s="121">
        <v>42650</v>
      </c>
      <c r="F138" s="53">
        <v>5920.2</v>
      </c>
      <c r="G138" s="68"/>
      <c r="H138" s="45">
        <v>103.56</v>
      </c>
      <c r="I138" s="45">
        <f t="shared" si="31"/>
        <v>5816.6399999999994</v>
      </c>
      <c r="J138" s="45">
        <f t="shared" si="25"/>
        <v>193.88799999999998</v>
      </c>
      <c r="K138" s="54">
        <v>15</v>
      </c>
      <c r="L138" s="45">
        <f t="shared" si="30"/>
        <v>2908.3199999999997</v>
      </c>
      <c r="M138" s="84"/>
    </row>
    <row r="139" spans="1:13" ht="22.5" customHeight="1" thickBot="1" x14ac:dyDescent="0.3">
      <c r="B139" s="72" t="s">
        <v>463</v>
      </c>
      <c r="C139" s="46" t="s">
        <v>111</v>
      </c>
      <c r="D139" s="67" t="s">
        <v>108</v>
      </c>
      <c r="E139" s="121">
        <v>43437</v>
      </c>
      <c r="F139" s="53">
        <v>5920.2</v>
      </c>
      <c r="G139" s="45"/>
      <c r="H139" s="45">
        <v>103.56</v>
      </c>
      <c r="I139" s="45">
        <f t="shared" si="31"/>
        <v>5816.6399999999994</v>
      </c>
      <c r="J139" s="45">
        <f t="shared" si="25"/>
        <v>193.88799999999998</v>
      </c>
      <c r="K139" s="54">
        <v>15</v>
      </c>
      <c r="L139" s="45">
        <f t="shared" si="30"/>
        <v>2908.3199999999997</v>
      </c>
      <c r="M139" s="84"/>
    </row>
    <row r="140" spans="1:13" ht="24" customHeight="1" thickBot="1" x14ac:dyDescent="0.3">
      <c r="B140" s="72" t="s">
        <v>499</v>
      </c>
      <c r="C140" s="46" t="s">
        <v>111</v>
      </c>
      <c r="D140" s="67" t="s">
        <v>108</v>
      </c>
      <c r="E140" s="121">
        <v>43532</v>
      </c>
      <c r="F140" s="53">
        <v>5920.2</v>
      </c>
      <c r="G140" s="45"/>
      <c r="H140" s="45">
        <v>103.56</v>
      </c>
      <c r="I140" s="45">
        <f t="shared" si="31"/>
        <v>5816.6399999999994</v>
      </c>
      <c r="J140" s="45">
        <f t="shared" si="25"/>
        <v>193.88799999999998</v>
      </c>
      <c r="K140" s="54">
        <v>15</v>
      </c>
      <c r="L140" s="45">
        <f t="shared" si="30"/>
        <v>2908.3199999999997</v>
      </c>
      <c r="M140" s="84"/>
    </row>
    <row r="141" spans="1:13" ht="32.25" customHeight="1" thickBot="1" x14ac:dyDescent="0.3">
      <c r="B141" s="46" t="s">
        <v>317</v>
      </c>
      <c r="C141" s="46" t="s">
        <v>156</v>
      </c>
      <c r="D141" s="46" t="s">
        <v>566</v>
      </c>
      <c r="E141" s="111">
        <v>42975</v>
      </c>
      <c r="F141" s="53">
        <v>5920.2</v>
      </c>
      <c r="G141" s="45"/>
      <c r="H141" s="45">
        <v>103.56</v>
      </c>
      <c r="I141" s="45">
        <f>F141-H141+G141</f>
        <v>5816.6399999999994</v>
      </c>
      <c r="J141" s="45">
        <f t="shared" si="25"/>
        <v>193.88799999999998</v>
      </c>
      <c r="K141" s="74">
        <v>15</v>
      </c>
      <c r="L141" s="53">
        <f t="shared" si="30"/>
        <v>2908.3199999999997</v>
      </c>
      <c r="M141" s="84"/>
    </row>
    <row r="142" spans="1:13" ht="23.25" customHeight="1" thickBot="1" x14ac:dyDescent="0.3">
      <c r="B142" s="78" t="s">
        <v>50</v>
      </c>
      <c r="C142" s="46" t="s">
        <v>11</v>
      </c>
      <c r="D142" s="46" t="s">
        <v>462</v>
      </c>
      <c r="E142" s="111">
        <v>42293</v>
      </c>
      <c r="F142" s="45">
        <v>7450</v>
      </c>
      <c r="G142" s="45"/>
      <c r="H142" s="45">
        <v>85</v>
      </c>
      <c r="I142" s="45">
        <f>F142-H142+G142</f>
        <v>7365</v>
      </c>
      <c r="J142" s="45">
        <f t="shared" si="25"/>
        <v>245.5</v>
      </c>
      <c r="K142" s="69">
        <v>15</v>
      </c>
      <c r="L142" s="45">
        <f>K142*J142-M142</f>
        <v>3682.5</v>
      </c>
      <c r="M142" s="84"/>
    </row>
    <row r="143" spans="1:13" s="93" customFormat="1" ht="23.25" customHeight="1" thickBot="1" x14ac:dyDescent="0.3">
      <c r="B143" s="79"/>
      <c r="C143" s="55"/>
      <c r="D143" s="55"/>
      <c r="E143" s="115"/>
      <c r="F143" s="56"/>
      <c r="G143" s="56"/>
      <c r="H143" s="56"/>
      <c r="I143" s="56"/>
      <c r="J143" s="56"/>
      <c r="K143" s="300"/>
      <c r="L143" s="56"/>
      <c r="M143" s="286"/>
    </row>
    <row r="144" spans="1:13" s="291" customFormat="1" ht="23.25" customHeight="1" thickBot="1" x14ac:dyDescent="0.3">
      <c r="B144" s="333" t="s">
        <v>617</v>
      </c>
      <c r="C144" s="333"/>
      <c r="D144" s="333"/>
      <c r="E144" s="333"/>
      <c r="F144" s="333"/>
      <c r="G144" s="333"/>
      <c r="H144" s="333"/>
      <c r="I144" s="333"/>
      <c r="J144" s="333"/>
      <c r="K144" s="333"/>
      <c r="L144" s="333"/>
      <c r="M144" s="292"/>
    </row>
    <row r="145" spans="2:17" ht="33" customHeight="1" thickBot="1" x14ac:dyDescent="0.3">
      <c r="B145" s="106" t="s">
        <v>0</v>
      </c>
      <c r="C145" s="106" t="s">
        <v>1</v>
      </c>
      <c r="D145" s="106" t="s">
        <v>2</v>
      </c>
      <c r="E145" s="113" t="s">
        <v>492</v>
      </c>
      <c r="F145" s="49" t="s">
        <v>3</v>
      </c>
      <c r="G145" s="49" t="s">
        <v>4</v>
      </c>
      <c r="H145" s="50" t="s">
        <v>5</v>
      </c>
      <c r="I145" s="49" t="s">
        <v>6</v>
      </c>
      <c r="J145" s="49" t="s">
        <v>7</v>
      </c>
      <c r="K145" s="51" t="s">
        <v>8</v>
      </c>
      <c r="L145" s="49" t="s">
        <v>330</v>
      </c>
      <c r="M145" s="84"/>
    </row>
    <row r="146" spans="2:17" ht="24" customHeight="1" thickBot="1" x14ac:dyDescent="0.3">
      <c r="B146" s="46" t="s">
        <v>313</v>
      </c>
      <c r="C146" s="46" t="s">
        <v>58</v>
      </c>
      <c r="D146" s="46" t="s">
        <v>67</v>
      </c>
      <c r="E146" s="111">
        <v>42248</v>
      </c>
      <c r="F146" s="45">
        <v>4951</v>
      </c>
      <c r="G146" s="45">
        <v>46.17</v>
      </c>
      <c r="H146" s="45"/>
      <c r="I146" s="45">
        <f t="shared" ref="I146:I151" si="32">F146-H146+G146</f>
        <v>4997.17</v>
      </c>
      <c r="J146" s="45">
        <f>I146/30</f>
        <v>166.57233333333335</v>
      </c>
      <c r="K146" s="54">
        <v>15</v>
      </c>
      <c r="L146" s="45">
        <f>K146*J146-M146</f>
        <v>2498.585</v>
      </c>
      <c r="M146" s="84"/>
    </row>
    <row r="147" spans="2:17" ht="24" customHeight="1" thickBot="1" x14ac:dyDescent="0.3">
      <c r="B147" s="46" t="s">
        <v>314</v>
      </c>
      <c r="C147" s="46" t="s">
        <v>60</v>
      </c>
      <c r="D147" s="46" t="s">
        <v>67</v>
      </c>
      <c r="E147" s="111">
        <v>42248</v>
      </c>
      <c r="F147" s="45">
        <v>6550</v>
      </c>
      <c r="G147" s="45">
        <v>0</v>
      </c>
      <c r="H147" s="45">
        <v>120</v>
      </c>
      <c r="I147" s="45">
        <f t="shared" si="32"/>
        <v>6430</v>
      </c>
      <c r="J147" s="45">
        <f t="shared" ref="J147:J156" si="33">I147/30</f>
        <v>214.33333333333334</v>
      </c>
      <c r="K147" s="54">
        <v>15</v>
      </c>
      <c r="L147" s="45">
        <f>K147*J147-M147</f>
        <v>3215</v>
      </c>
      <c r="M147" s="84"/>
    </row>
    <row r="148" spans="2:17" ht="24" customHeight="1" thickBot="1" x14ac:dyDescent="0.3">
      <c r="B148" s="46" t="s">
        <v>244</v>
      </c>
      <c r="C148" s="46" t="s">
        <v>70</v>
      </c>
      <c r="D148" s="46" t="s">
        <v>67</v>
      </c>
      <c r="E148" s="111">
        <v>43344</v>
      </c>
      <c r="F148" s="45">
        <v>3410.7804000000001</v>
      </c>
      <c r="G148" s="45">
        <v>300</v>
      </c>
      <c r="H148" s="45"/>
      <c r="I148" s="45">
        <f t="shared" si="32"/>
        <v>3710.7804000000001</v>
      </c>
      <c r="J148" s="45">
        <f t="shared" si="33"/>
        <v>123.69268000000001</v>
      </c>
      <c r="K148" s="54">
        <v>15</v>
      </c>
      <c r="L148" s="45">
        <f t="shared" ref="L148:L156" si="34">J148*K148-M148</f>
        <v>1855.3902</v>
      </c>
      <c r="M148" s="84"/>
    </row>
    <row r="149" spans="2:17" ht="24" customHeight="1" thickBot="1" x14ac:dyDescent="0.3">
      <c r="B149" s="46" t="s">
        <v>245</v>
      </c>
      <c r="C149" s="46" t="s">
        <v>70</v>
      </c>
      <c r="D149" s="46" t="s">
        <v>67</v>
      </c>
      <c r="E149" s="111">
        <v>43344</v>
      </c>
      <c r="F149" s="45">
        <v>3410.7804000000001</v>
      </c>
      <c r="G149" s="45">
        <v>300</v>
      </c>
      <c r="H149" s="45"/>
      <c r="I149" s="45">
        <f t="shared" si="32"/>
        <v>3710.7804000000001</v>
      </c>
      <c r="J149" s="45">
        <f t="shared" si="33"/>
        <v>123.69268000000001</v>
      </c>
      <c r="K149" s="54">
        <v>15</v>
      </c>
      <c r="L149" s="45">
        <f t="shared" si="34"/>
        <v>1855.3902</v>
      </c>
      <c r="M149" s="84"/>
    </row>
    <row r="150" spans="2:17" ht="24" customHeight="1" thickBot="1" x14ac:dyDescent="0.3">
      <c r="B150" s="46" t="s">
        <v>332</v>
      </c>
      <c r="C150" s="46" t="s">
        <v>72</v>
      </c>
      <c r="D150" s="46" t="s">
        <v>67</v>
      </c>
      <c r="E150" s="111">
        <v>42248</v>
      </c>
      <c r="F150" s="45">
        <v>2238.8602500000002</v>
      </c>
      <c r="G150" s="45">
        <v>300</v>
      </c>
      <c r="H150" s="45"/>
      <c r="I150" s="45">
        <f t="shared" si="32"/>
        <v>2538.8602500000002</v>
      </c>
      <c r="J150" s="45">
        <f t="shared" si="33"/>
        <v>84.628675000000001</v>
      </c>
      <c r="K150" s="54">
        <v>15</v>
      </c>
      <c r="L150" s="45">
        <f t="shared" si="34"/>
        <v>1269.4301250000001</v>
      </c>
      <c r="M150" s="84"/>
    </row>
    <row r="151" spans="2:17" ht="24" customHeight="1" thickBot="1" x14ac:dyDescent="0.3">
      <c r="B151" s="46" t="s">
        <v>410</v>
      </c>
      <c r="C151" s="46" t="s">
        <v>70</v>
      </c>
      <c r="D151" s="46" t="s">
        <v>67</v>
      </c>
      <c r="E151" s="111">
        <v>43344</v>
      </c>
      <c r="F151" s="45">
        <v>3410.7804000000001</v>
      </c>
      <c r="G151" s="45">
        <v>300</v>
      </c>
      <c r="H151" s="45"/>
      <c r="I151" s="45">
        <f t="shared" si="32"/>
        <v>3710.7804000000001</v>
      </c>
      <c r="J151" s="45">
        <f t="shared" si="33"/>
        <v>123.69268000000001</v>
      </c>
      <c r="K151" s="54">
        <v>15</v>
      </c>
      <c r="L151" s="45">
        <f t="shared" si="34"/>
        <v>1855.3902</v>
      </c>
      <c r="M151" s="84"/>
    </row>
    <row r="152" spans="2:17" ht="24" customHeight="1" thickBot="1" x14ac:dyDescent="0.3">
      <c r="B152" s="46" t="s">
        <v>431</v>
      </c>
      <c r="C152" s="46" t="s">
        <v>71</v>
      </c>
      <c r="D152" s="46" t="s">
        <v>67</v>
      </c>
      <c r="E152" s="111">
        <v>43396</v>
      </c>
      <c r="F152" s="45">
        <v>5124.7403999999997</v>
      </c>
      <c r="G152" s="45">
        <v>84</v>
      </c>
      <c r="H152" s="45"/>
      <c r="I152" s="45">
        <v>4879</v>
      </c>
      <c r="J152" s="45">
        <f t="shared" si="33"/>
        <v>162.63333333333333</v>
      </c>
      <c r="K152" s="54">
        <v>15</v>
      </c>
      <c r="L152" s="45">
        <f t="shared" si="34"/>
        <v>2439.5</v>
      </c>
      <c r="M152" s="84"/>
    </row>
    <row r="153" spans="2:17" ht="24" customHeight="1" thickBot="1" x14ac:dyDescent="0.3">
      <c r="B153" s="46" t="s">
        <v>220</v>
      </c>
      <c r="C153" s="46" t="s">
        <v>73</v>
      </c>
      <c r="D153" s="46" t="s">
        <v>67</v>
      </c>
      <c r="E153" s="111">
        <v>43344</v>
      </c>
      <c r="F153" s="45">
        <v>4951.4399999999996</v>
      </c>
      <c r="G153" s="45">
        <v>34.96</v>
      </c>
      <c r="H153" s="45"/>
      <c r="I153" s="45">
        <f>F153-H153+G153</f>
        <v>4986.3999999999996</v>
      </c>
      <c r="J153" s="45">
        <f t="shared" si="33"/>
        <v>166.21333333333331</v>
      </c>
      <c r="K153" s="54">
        <v>15</v>
      </c>
      <c r="L153" s="45">
        <f t="shared" si="34"/>
        <v>2493.1999999999998</v>
      </c>
      <c r="M153" s="84"/>
    </row>
    <row r="154" spans="2:17" ht="24" customHeight="1" thickBot="1" x14ac:dyDescent="0.3">
      <c r="B154" s="46" t="s">
        <v>325</v>
      </c>
      <c r="C154" s="46" t="s">
        <v>73</v>
      </c>
      <c r="D154" s="46" t="s">
        <v>67</v>
      </c>
      <c r="E154" s="111">
        <v>43344</v>
      </c>
      <c r="F154" s="45">
        <v>4951.4399999999996</v>
      </c>
      <c r="G154" s="45">
        <v>34.96</v>
      </c>
      <c r="H154" s="45"/>
      <c r="I154" s="45">
        <f>F154-H154+G154</f>
        <v>4986.3999999999996</v>
      </c>
      <c r="J154" s="45">
        <f t="shared" si="33"/>
        <v>166.21333333333331</v>
      </c>
      <c r="K154" s="54">
        <v>15</v>
      </c>
      <c r="L154" s="45">
        <f t="shared" si="34"/>
        <v>2493.1999999999998</v>
      </c>
      <c r="M154" s="84"/>
    </row>
    <row r="155" spans="2:17" ht="33.75" customHeight="1" thickBot="1" x14ac:dyDescent="0.3">
      <c r="B155" s="46" t="s">
        <v>221</v>
      </c>
      <c r="C155" s="46" t="s">
        <v>74</v>
      </c>
      <c r="D155" s="46" t="s">
        <v>67</v>
      </c>
      <c r="E155" s="111">
        <v>43344</v>
      </c>
      <c r="F155" s="45">
        <v>4951.4399999999996</v>
      </c>
      <c r="G155" s="45">
        <v>34.96</v>
      </c>
      <c r="H155" s="45"/>
      <c r="I155" s="45">
        <f>F155-H155+G155</f>
        <v>4986.3999999999996</v>
      </c>
      <c r="J155" s="45">
        <f t="shared" si="33"/>
        <v>166.21333333333331</v>
      </c>
      <c r="K155" s="54">
        <v>15</v>
      </c>
      <c r="L155" s="45">
        <f t="shared" si="34"/>
        <v>2493.1999999999998</v>
      </c>
      <c r="M155" s="84"/>
    </row>
    <row r="156" spans="2:17" ht="33.75" customHeight="1" thickBot="1" x14ac:dyDescent="0.3">
      <c r="B156" s="46" t="s">
        <v>324</v>
      </c>
      <c r="C156" s="46" t="s">
        <v>74</v>
      </c>
      <c r="D156" s="46" t="s">
        <v>67</v>
      </c>
      <c r="E156" s="111">
        <v>43344</v>
      </c>
      <c r="F156" s="45">
        <v>4951.4399999999996</v>
      </c>
      <c r="G156" s="45">
        <v>34.96</v>
      </c>
      <c r="H156" s="45"/>
      <c r="I156" s="45">
        <f>F156-H156+G156</f>
        <v>4986.3999999999996</v>
      </c>
      <c r="J156" s="45">
        <f t="shared" si="33"/>
        <v>166.21333333333331</v>
      </c>
      <c r="K156" s="54">
        <v>15</v>
      </c>
      <c r="L156" s="45">
        <f t="shared" si="34"/>
        <v>2493.1999999999998</v>
      </c>
      <c r="M156" s="84"/>
    </row>
    <row r="157" spans="2:17" ht="33.75" customHeight="1" x14ac:dyDescent="0.25">
      <c r="B157" s="55"/>
      <c r="C157" s="55"/>
      <c r="D157" s="55"/>
      <c r="E157" s="115"/>
      <c r="F157" s="56"/>
      <c r="G157" s="56"/>
      <c r="H157" s="56"/>
      <c r="I157" s="56"/>
      <c r="J157" s="56"/>
      <c r="K157" s="57"/>
      <c r="L157" s="56"/>
      <c r="M157" s="286"/>
      <c r="N157" s="93"/>
      <c r="O157" s="93"/>
      <c r="P157" s="93"/>
      <c r="Q157" s="93"/>
    </row>
    <row r="158" spans="2:17" ht="33.75" customHeight="1" thickBot="1" x14ac:dyDescent="0.3">
      <c r="B158" s="55"/>
      <c r="C158" s="55"/>
      <c r="D158" s="55"/>
      <c r="E158" s="115"/>
      <c r="F158" s="56"/>
      <c r="G158" s="56"/>
      <c r="H158" s="56"/>
      <c r="I158" s="56"/>
      <c r="J158" s="56"/>
      <c r="K158" s="57"/>
      <c r="L158" s="56"/>
      <c r="M158" s="286"/>
      <c r="N158" s="93"/>
      <c r="O158" s="93"/>
      <c r="P158" s="93"/>
      <c r="Q158" s="93"/>
    </row>
    <row r="159" spans="2:17" s="293" customFormat="1" ht="34.5" customHeight="1" thickBot="1" x14ac:dyDescent="0.3">
      <c r="B159" s="330" t="s">
        <v>614</v>
      </c>
      <c r="C159" s="330"/>
      <c r="D159" s="330"/>
      <c r="E159" s="330"/>
      <c r="F159" s="330"/>
      <c r="G159" s="330"/>
      <c r="H159" s="330"/>
      <c r="I159" s="330"/>
      <c r="J159" s="330"/>
      <c r="K159" s="330"/>
      <c r="L159" s="330"/>
      <c r="M159" s="294"/>
    </row>
    <row r="160" spans="2:17" ht="33" customHeight="1" thickBot="1" x14ac:dyDescent="0.3">
      <c r="B160" s="94" t="s">
        <v>0</v>
      </c>
      <c r="C160" s="94" t="s">
        <v>1</v>
      </c>
      <c r="D160" s="94" t="s">
        <v>2</v>
      </c>
      <c r="E160" s="119" t="s">
        <v>492</v>
      </c>
      <c r="F160" s="62" t="s">
        <v>3</v>
      </c>
      <c r="G160" s="62" t="s">
        <v>4</v>
      </c>
      <c r="H160" s="65" t="s">
        <v>5</v>
      </c>
      <c r="I160" s="62" t="s">
        <v>6</v>
      </c>
      <c r="J160" s="62" t="s">
        <v>7</v>
      </c>
      <c r="K160" s="66" t="s">
        <v>8</v>
      </c>
      <c r="L160" s="62" t="s">
        <v>330</v>
      </c>
      <c r="M160" s="84"/>
    </row>
    <row r="161" spans="2:13" ht="36" customHeight="1" thickBot="1" x14ac:dyDescent="0.3">
      <c r="B161" s="46" t="s">
        <v>222</v>
      </c>
      <c r="C161" s="46" t="s">
        <v>75</v>
      </c>
      <c r="D161" s="46" t="s">
        <v>76</v>
      </c>
      <c r="E161" s="111">
        <v>43344</v>
      </c>
      <c r="F161" s="45">
        <f>'[1]TABULADOR 2019'!$J$11</f>
        <v>20700</v>
      </c>
      <c r="G161" s="53"/>
      <c r="H161" s="45">
        <f>'[1]TABULADOR 2019'!$K$11</f>
        <v>1856.19</v>
      </c>
      <c r="I161" s="45">
        <f t="shared" ref="I161:I167" si="35">F161-H161+G161</f>
        <v>18843.810000000001</v>
      </c>
      <c r="J161" s="45">
        <f t="shared" ref="J161:J167" si="36">I161/30</f>
        <v>628.12700000000007</v>
      </c>
      <c r="K161" s="54">
        <v>15</v>
      </c>
      <c r="L161" s="45">
        <f t="shared" ref="L161:L167" si="37">J161*K161-M161</f>
        <v>9421.9050000000007</v>
      </c>
      <c r="M161" s="84"/>
    </row>
    <row r="162" spans="2:13" ht="36" customHeight="1" thickBot="1" x14ac:dyDescent="0.3">
      <c r="B162" s="46" t="s">
        <v>267</v>
      </c>
      <c r="C162" s="46" t="s">
        <v>77</v>
      </c>
      <c r="D162" s="46" t="s">
        <v>76</v>
      </c>
      <c r="E162" s="111">
        <v>43344</v>
      </c>
      <c r="F162" s="45">
        <f>'[1]TABULADOR 2019'!$J$11</f>
        <v>20700</v>
      </c>
      <c r="G162" s="53"/>
      <c r="H162" s="45">
        <f>'[1]TABULADOR 2019'!$K$11</f>
        <v>1856.19</v>
      </c>
      <c r="I162" s="45">
        <f t="shared" si="35"/>
        <v>18843.810000000001</v>
      </c>
      <c r="J162" s="45">
        <f t="shared" si="36"/>
        <v>628.12700000000007</v>
      </c>
      <c r="K162" s="54">
        <v>15</v>
      </c>
      <c r="L162" s="45">
        <f t="shared" si="37"/>
        <v>9421.9050000000007</v>
      </c>
      <c r="M162" s="84"/>
    </row>
    <row r="163" spans="2:13" ht="36" customHeight="1" thickBot="1" x14ac:dyDescent="0.3">
      <c r="B163" s="46" t="s">
        <v>224</v>
      </c>
      <c r="C163" s="46" t="s">
        <v>78</v>
      </c>
      <c r="D163" s="46" t="s">
        <v>76</v>
      </c>
      <c r="E163" s="111">
        <v>43344</v>
      </c>
      <c r="F163" s="45">
        <f>'[1]TABULADOR 2019'!$J$11</f>
        <v>20700</v>
      </c>
      <c r="G163" s="53"/>
      <c r="H163" s="45">
        <f>'[1]TABULADOR 2019'!$K$11</f>
        <v>1856.19</v>
      </c>
      <c r="I163" s="45">
        <f t="shared" si="35"/>
        <v>18843.810000000001</v>
      </c>
      <c r="J163" s="45">
        <f t="shared" si="36"/>
        <v>628.12700000000007</v>
      </c>
      <c r="K163" s="54">
        <v>15</v>
      </c>
      <c r="L163" s="45">
        <f t="shared" si="37"/>
        <v>9421.9050000000007</v>
      </c>
      <c r="M163" s="84"/>
    </row>
    <row r="164" spans="2:13" ht="36" customHeight="1" thickBot="1" x14ac:dyDescent="0.3">
      <c r="B164" s="46" t="s">
        <v>223</v>
      </c>
      <c r="C164" s="46" t="s">
        <v>79</v>
      </c>
      <c r="D164" s="46" t="s">
        <v>76</v>
      </c>
      <c r="E164" s="111">
        <v>43344</v>
      </c>
      <c r="F164" s="45">
        <f>'[1]TABULADOR 2019'!$J$11</f>
        <v>20700</v>
      </c>
      <c r="G164" s="53"/>
      <c r="H164" s="45">
        <f>'[1]TABULADOR 2019'!$K$11</f>
        <v>1856.19</v>
      </c>
      <c r="I164" s="45">
        <f t="shared" si="35"/>
        <v>18843.810000000001</v>
      </c>
      <c r="J164" s="45">
        <f t="shared" si="36"/>
        <v>628.12700000000007</v>
      </c>
      <c r="K164" s="54">
        <v>15</v>
      </c>
      <c r="L164" s="45">
        <f t="shared" si="37"/>
        <v>9421.9050000000007</v>
      </c>
      <c r="M164" s="84"/>
    </row>
    <row r="165" spans="2:13" ht="36" customHeight="1" thickBot="1" x14ac:dyDescent="0.3">
      <c r="B165" s="46" t="s">
        <v>266</v>
      </c>
      <c r="C165" s="46" t="s">
        <v>80</v>
      </c>
      <c r="D165" s="46" t="s">
        <v>76</v>
      </c>
      <c r="E165" s="111">
        <v>43344</v>
      </c>
      <c r="F165" s="45">
        <f>'[1]TABULADOR 2019'!$J$11</f>
        <v>20700</v>
      </c>
      <c r="G165" s="53"/>
      <c r="H165" s="45">
        <f>'[1]TABULADOR 2019'!$K$11</f>
        <v>1856.19</v>
      </c>
      <c r="I165" s="45">
        <f t="shared" si="35"/>
        <v>18843.810000000001</v>
      </c>
      <c r="J165" s="45">
        <f t="shared" si="36"/>
        <v>628.12700000000007</v>
      </c>
      <c r="K165" s="54">
        <v>15</v>
      </c>
      <c r="L165" s="45">
        <f t="shared" si="37"/>
        <v>9421.9050000000007</v>
      </c>
      <c r="M165" s="84"/>
    </row>
    <row r="166" spans="2:13" ht="36" customHeight="1" thickBot="1" x14ac:dyDescent="0.3">
      <c r="B166" s="47" t="s">
        <v>225</v>
      </c>
      <c r="C166" s="47" t="s">
        <v>81</v>
      </c>
      <c r="D166" s="47" t="s">
        <v>76</v>
      </c>
      <c r="E166" s="120">
        <v>43344</v>
      </c>
      <c r="F166" s="45">
        <f>'[1]TABULADOR 2019'!$J$11</f>
        <v>20700</v>
      </c>
      <c r="G166" s="59"/>
      <c r="H166" s="45">
        <f>'[1]TABULADOR 2019'!$K$11</f>
        <v>1856.19</v>
      </c>
      <c r="I166" s="58">
        <f t="shared" si="35"/>
        <v>18843.810000000001</v>
      </c>
      <c r="J166" s="58">
        <f t="shared" si="36"/>
        <v>628.12700000000007</v>
      </c>
      <c r="K166" s="54">
        <v>15</v>
      </c>
      <c r="L166" s="45">
        <f t="shared" si="37"/>
        <v>9421.9050000000007</v>
      </c>
      <c r="M166" s="84"/>
    </row>
    <row r="167" spans="2:13" ht="36" customHeight="1" thickBot="1" x14ac:dyDescent="0.3">
      <c r="B167" s="46" t="s">
        <v>226</v>
      </c>
      <c r="C167" s="46" t="s">
        <v>433</v>
      </c>
      <c r="D167" s="46" t="s">
        <v>76</v>
      </c>
      <c r="E167" s="111">
        <v>43344</v>
      </c>
      <c r="F167" s="45">
        <f>'[1]TABULADOR 2019'!$J$11</f>
        <v>20700</v>
      </c>
      <c r="G167" s="53"/>
      <c r="H167" s="45">
        <f>'[1]TABULADOR 2019'!$K$11</f>
        <v>1856.19</v>
      </c>
      <c r="I167" s="45">
        <f t="shared" si="35"/>
        <v>18843.810000000001</v>
      </c>
      <c r="J167" s="45">
        <f t="shared" si="36"/>
        <v>628.12700000000007</v>
      </c>
      <c r="K167" s="54">
        <v>15</v>
      </c>
      <c r="L167" s="45">
        <f t="shared" si="37"/>
        <v>9421.9050000000007</v>
      </c>
      <c r="M167" s="84"/>
    </row>
    <row r="168" spans="2:13" s="93" customFormat="1" ht="36" customHeight="1" x14ac:dyDescent="0.25">
      <c r="B168" s="55"/>
      <c r="C168" s="55"/>
      <c r="D168" s="55"/>
      <c r="E168" s="115"/>
      <c r="F168" s="56"/>
      <c r="G168" s="48"/>
      <c r="H168" s="56"/>
      <c r="I168" s="56"/>
      <c r="J168" s="56"/>
      <c r="K168" s="57"/>
      <c r="L168" s="56"/>
      <c r="M168" s="286"/>
    </row>
    <row r="169" spans="2:13" s="93" customFormat="1" ht="24" customHeight="1" thickBot="1" x14ac:dyDescent="0.3">
      <c r="B169" s="83"/>
      <c r="C169" s="83"/>
      <c r="D169" s="83"/>
      <c r="E169" s="117"/>
      <c r="F169" s="60"/>
      <c r="G169" s="60"/>
      <c r="H169" s="60"/>
      <c r="I169" s="60"/>
      <c r="J169" s="60"/>
      <c r="K169" s="57"/>
      <c r="L169" s="56"/>
      <c r="M169" s="286"/>
    </row>
    <row r="170" spans="2:13" s="322" customFormat="1" ht="33" customHeight="1" thickBot="1" x14ac:dyDescent="0.3">
      <c r="B170" s="330" t="s">
        <v>615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23"/>
    </row>
    <row r="171" spans="2:13" ht="37.5" customHeight="1" thickBot="1" x14ac:dyDescent="0.3">
      <c r="B171" s="106" t="s">
        <v>0</v>
      </c>
      <c r="C171" s="106" t="s">
        <v>1</v>
      </c>
      <c r="D171" s="106" t="s">
        <v>2</v>
      </c>
      <c r="E171" s="113" t="s">
        <v>492</v>
      </c>
      <c r="F171" s="49" t="s">
        <v>3</v>
      </c>
      <c r="G171" s="49" t="s">
        <v>4</v>
      </c>
      <c r="H171" s="50" t="s">
        <v>5</v>
      </c>
      <c r="I171" s="49" t="s">
        <v>6</v>
      </c>
      <c r="J171" s="49" t="s">
        <v>7</v>
      </c>
      <c r="K171" s="51" t="s">
        <v>8</v>
      </c>
      <c r="L171" s="49" t="s">
        <v>330</v>
      </c>
      <c r="M171" s="84"/>
    </row>
    <row r="172" spans="2:13" ht="26.25" customHeight="1" thickBot="1" x14ac:dyDescent="0.3">
      <c r="B172" s="46" t="s">
        <v>281</v>
      </c>
      <c r="C172" s="46" t="s">
        <v>11</v>
      </c>
      <c r="D172" s="46" t="s">
        <v>83</v>
      </c>
      <c r="E172" s="120">
        <v>43344</v>
      </c>
      <c r="F172" s="59">
        <v>5720</v>
      </c>
      <c r="G172" s="58"/>
      <c r="H172" s="58">
        <v>81.2</v>
      </c>
      <c r="I172" s="68">
        <f t="shared" ref="I172:I177" si="38">F172-H172+G172</f>
        <v>5638.8</v>
      </c>
      <c r="J172" s="53">
        <f t="shared" ref="J172:J178" si="39">I172/30.4</f>
        <v>185.48684210526318</v>
      </c>
      <c r="K172" s="54">
        <v>15</v>
      </c>
      <c r="L172" s="45">
        <f>J172*K172-M172</f>
        <v>2782.3026315789475</v>
      </c>
      <c r="M172" s="84"/>
    </row>
    <row r="173" spans="2:13" ht="24" customHeight="1" thickBot="1" x14ac:dyDescent="0.3">
      <c r="B173" s="46" t="s">
        <v>398</v>
      </c>
      <c r="C173" s="46" t="s">
        <v>484</v>
      </c>
      <c r="D173" s="46" t="s">
        <v>83</v>
      </c>
      <c r="E173" s="111">
        <v>43344</v>
      </c>
      <c r="F173" s="53">
        <v>6716.1149999999998</v>
      </c>
      <c r="G173" s="58"/>
      <c r="H173" s="58">
        <v>355</v>
      </c>
      <c r="I173" s="68">
        <f t="shared" si="38"/>
        <v>6361.1149999999998</v>
      </c>
      <c r="J173" s="53">
        <f t="shared" si="39"/>
        <v>209.24720394736843</v>
      </c>
      <c r="K173" s="54">
        <v>15</v>
      </c>
      <c r="L173" s="45">
        <v>3120</v>
      </c>
      <c r="M173" s="84"/>
    </row>
    <row r="174" spans="2:13" ht="24" customHeight="1" thickBot="1" x14ac:dyDescent="0.3">
      <c r="B174" s="46" t="s">
        <v>411</v>
      </c>
      <c r="C174" s="46" t="s">
        <v>442</v>
      </c>
      <c r="D174" s="46" t="s">
        <v>83</v>
      </c>
      <c r="E174" s="111">
        <v>43344</v>
      </c>
      <c r="F174" s="160">
        <v>9068.67</v>
      </c>
      <c r="G174" s="53"/>
      <c r="H174" s="161">
        <v>523.16</v>
      </c>
      <c r="I174" s="45">
        <f t="shared" si="38"/>
        <v>8545.51</v>
      </c>
      <c r="J174" s="53">
        <f t="shared" si="39"/>
        <v>281.10230263157899</v>
      </c>
      <c r="K174" s="54">
        <v>15</v>
      </c>
      <c r="L174" s="45">
        <f>J174*K174-M174</f>
        <v>4216.5345394736851</v>
      </c>
      <c r="M174" s="84"/>
    </row>
    <row r="175" spans="2:13" ht="24" customHeight="1" thickBot="1" x14ac:dyDescent="0.3">
      <c r="B175" s="46" t="s">
        <v>432</v>
      </c>
      <c r="C175" s="46" t="s">
        <v>488</v>
      </c>
      <c r="D175" s="46" t="s">
        <v>83</v>
      </c>
      <c r="E175" s="111">
        <v>43394</v>
      </c>
      <c r="F175" s="160">
        <v>8594</v>
      </c>
      <c r="G175" s="53"/>
      <c r="H175" s="161">
        <v>471</v>
      </c>
      <c r="I175" s="68">
        <f t="shared" si="38"/>
        <v>8123</v>
      </c>
      <c r="J175" s="53">
        <f t="shared" si="39"/>
        <v>267.20394736842104</v>
      </c>
      <c r="K175" s="54">
        <v>15</v>
      </c>
      <c r="L175" s="45">
        <f>J175*K175-M175</f>
        <v>4008.0592105263158</v>
      </c>
      <c r="M175" s="84"/>
    </row>
    <row r="176" spans="2:13" ht="24" customHeight="1" thickBot="1" x14ac:dyDescent="0.3">
      <c r="B176" s="46" t="s">
        <v>449</v>
      </c>
      <c r="C176" s="46" t="s">
        <v>105</v>
      </c>
      <c r="D176" s="46" t="s">
        <v>87</v>
      </c>
      <c r="E176" s="111">
        <v>43401</v>
      </c>
      <c r="F176" s="45">
        <v>6716.1149999999998</v>
      </c>
      <c r="G176" s="45"/>
      <c r="H176" s="45">
        <v>355</v>
      </c>
      <c r="I176" s="45">
        <f t="shared" si="38"/>
        <v>6361.1149999999998</v>
      </c>
      <c r="J176" s="53">
        <f t="shared" si="39"/>
        <v>209.24720394736843</v>
      </c>
      <c r="K176" s="54">
        <v>15</v>
      </c>
      <c r="L176" s="45">
        <f>J176*K176-M176</f>
        <v>3138.7080592105267</v>
      </c>
      <c r="M176" s="84"/>
    </row>
    <row r="177" spans="2:13" ht="24" customHeight="1" thickBot="1" x14ac:dyDescent="0.3">
      <c r="B177" s="46" t="s">
        <v>450</v>
      </c>
      <c r="C177" s="46" t="s">
        <v>451</v>
      </c>
      <c r="D177" s="46" t="s">
        <v>87</v>
      </c>
      <c r="E177" s="111">
        <v>43374</v>
      </c>
      <c r="F177" s="53">
        <v>8762</v>
      </c>
      <c r="G177" s="45"/>
      <c r="H177" s="45">
        <v>714.21</v>
      </c>
      <c r="I177" s="45">
        <f t="shared" si="38"/>
        <v>8047.79</v>
      </c>
      <c r="J177" s="53">
        <f t="shared" si="39"/>
        <v>264.72993421052632</v>
      </c>
      <c r="K177" s="54">
        <v>15</v>
      </c>
      <c r="L177" s="45">
        <f>J177*K177-M177</f>
        <v>3970.949013157895</v>
      </c>
      <c r="M177" s="84"/>
    </row>
    <row r="178" spans="2:13" ht="24" customHeight="1" thickBot="1" x14ac:dyDescent="0.3">
      <c r="B178" s="46" t="s">
        <v>466</v>
      </c>
      <c r="C178" s="46" t="s">
        <v>489</v>
      </c>
      <c r="D178" s="46" t="s">
        <v>87</v>
      </c>
      <c r="E178" s="111">
        <v>43449</v>
      </c>
      <c r="F178" s="160">
        <v>8594</v>
      </c>
      <c r="G178" s="45"/>
      <c r="H178" s="160">
        <v>471</v>
      </c>
      <c r="I178" s="45">
        <f t="shared" ref="I178" si="40">F178-H178+G178</f>
        <v>8123</v>
      </c>
      <c r="J178" s="53">
        <f t="shared" si="39"/>
        <v>267.20394736842104</v>
      </c>
      <c r="K178" s="54">
        <v>15</v>
      </c>
      <c r="L178" s="45">
        <f>J178*K178-M178</f>
        <v>4008.0592105263158</v>
      </c>
      <c r="M178" s="84"/>
    </row>
    <row r="179" spans="2:13" s="93" customFormat="1" ht="24" customHeight="1" x14ac:dyDescent="0.25">
      <c r="B179" s="55"/>
      <c r="C179" s="55"/>
      <c r="D179" s="55"/>
      <c r="E179" s="115"/>
      <c r="F179" s="301"/>
      <c r="G179" s="56"/>
      <c r="H179" s="301"/>
      <c r="I179" s="56"/>
      <c r="J179" s="48"/>
      <c r="K179" s="57"/>
      <c r="L179" s="56"/>
      <c r="M179" s="286"/>
    </row>
    <row r="180" spans="2:13" s="93" customFormat="1" ht="24" customHeight="1" x14ac:dyDescent="0.25">
      <c r="B180" s="55"/>
      <c r="C180" s="55"/>
      <c r="D180" s="55"/>
      <c r="E180" s="115"/>
      <c r="F180" s="301"/>
      <c r="G180" s="56"/>
      <c r="H180" s="301"/>
      <c r="I180" s="56"/>
      <c r="J180" s="48"/>
      <c r="K180" s="57"/>
      <c r="L180" s="56"/>
      <c r="M180" s="286"/>
    </row>
    <row r="181" spans="2:13" s="93" customFormat="1" ht="24" customHeight="1" thickBot="1" x14ac:dyDescent="0.3">
      <c r="B181" s="83"/>
      <c r="C181" s="83"/>
      <c r="D181" s="83"/>
      <c r="E181" s="117"/>
      <c r="F181" s="60"/>
      <c r="G181" s="60"/>
      <c r="H181" s="60"/>
      <c r="I181" s="60"/>
      <c r="J181" s="60"/>
      <c r="K181" s="285"/>
      <c r="L181" s="60"/>
      <c r="M181" s="286"/>
    </row>
    <row r="182" spans="2:13" s="293" customFormat="1" ht="30.75" customHeight="1" thickBot="1" x14ac:dyDescent="0.3">
      <c r="B182" s="330" t="s">
        <v>616</v>
      </c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294"/>
    </row>
    <row r="183" spans="2:13" ht="36.75" thickBot="1" x14ac:dyDescent="0.3">
      <c r="B183" s="106" t="s">
        <v>0</v>
      </c>
      <c r="C183" s="106" t="s">
        <v>1</v>
      </c>
      <c r="D183" s="106" t="s">
        <v>2</v>
      </c>
      <c r="E183" s="113" t="s">
        <v>492</v>
      </c>
      <c r="F183" s="49" t="s">
        <v>3</v>
      </c>
      <c r="G183" s="49" t="s">
        <v>4</v>
      </c>
      <c r="H183" s="50" t="s">
        <v>5</v>
      </c>
      <c r="I183" s="49" t="s">
        <v>6</v>
      </c>
      <c r="J183" s="49" t="s">
        <v>7</v>
      </c>
      <c r="K183" s="51" t="s">
        <v>8</v>
      </c>
      <c r="L183" s="49" t="s">
        <v>330</v>
      </c>
      <c r="M183" s="84"/>
    </row>
    <row r="184" spans="2:13" ht="24" customHeight="1" thickBot="1" x14ac:dyDescent="0.3">
      <c r="B184" s="46" t="s">
        <v>92</v>
      </c>
      <c r="C184" s="46" t="s">
        <v>599</v>
      </c>
      <c r="D184" s="46" t="s">
        <v>619</v>
      </c>
      <c r="E184" s="111">
        <v>43344</v>
      </c>
      <c r="F184" s="45">
        <v>5442.22</v>
      </c>
      <c r="G184" s="45">
        <v>95</v>
      </c>
      <c r="H184" s="45"/>
      <c r="I184" s="45">
        <v>5727.6977000000006</v>
      </c>
      <c r="J184" s="45">
        <f>I184/30</f>
        <v>190.92325666666667</v>
      </c>
      <c r="K184" s="54">
        <v>15</v>
      </c>
      <c r="L184" s="45">
        <f t="shared" ref="L184:L209" si="41">J184*K184-M184</f>
        <v>2863.8488500000003</v>
      </c>
      <c r="M184" s="84"/>
    </row>
    <row r="185" spans="2:13" ht="24" customHeight="1" thickBot="1" x14ac:dyDescent="0.3">
      <c r="B185" s="46" t="s">
        <v>421</v>
      </c>
      <c r="C185" s="46" t="s">
        <v>478</v>
      </c>
      <c r="D185" s="46" t="s">
        <v>619</v>
      </c>
      <c r="E185" s="111">
        <v>43344</v>
      </c>
      <c r="F185" s="45">
        <v>6716.1149999999998</v>
      </c>
      <c r="G185" s="45"/>
      <c r="H185" s="45">
        <v>384.81</v>
      </c>
      <c r="I185" s="45">
        <v>6566.3690249999991</v>
      </c>
      <c r="J185" s="45">
        <f>I185/30</f>
        <v>218.87896749999996</v>
      </c>
      <c r="K185" s="54">
        <v>15</v>
      </c>
      <c r="L185" s="45">
        <f t="shared" si="41"/>
        <v>3283.1845124999995</v>
      </c>
      <c r="M185" s="84"/>
    </row>
    <row r="186" spans="2:13" ht="24" customHeight="1" thickBot="1" x14ac:dyDescent="0.3">
      <c r="B186" s="46" t="s">
        <v>571</v>
      </c>
      <c r="C186" s="46" t="s">
        <v>86</v>
      </c>
      <c r="D186" s="46" t="s">
        <v>619</v>
      </c>
      <c r="E186" s="111">
        <v>43739</v>
      </c>
      <c r="F186" s="45">
        <v>4442.22</v>
      </c>
      <c r="G186" s="45">
        <v>95</v>
      </c>
      <c r="H186" s="45"/>
      <c r="I186" s="45">
        <v>4692.6977000000006</v>
      </c>
      <c r="J186" s="45">
        <f t="shared" ref="J186" si="42">I186/30</f>
        <v>156.42325666666667</v>
      </c>
      <c r="K186" s="54">
        <v>15</v>
      </c>
      <c r="L186" s="45">
        <f t="shared" si="41"/>
        <v>2346.3488500000003</v>
      </c>
      <c r="M186" s="84"/>
    </row>
    <row r="187" spans="2:13" ht="24" customHeight="1" thickBot="1" x14ac:dyDescent="0.3">
      <c r="B187" s="46" t="s">
        <v>248</v>
      </c>
      <c r="C187" s="46" t="s">
        <v>86</v>
      </c>
      <c r="D187" s="46" t="s">
        <v>619</v>
      </c>
      <c r="E187" s="111">
        <v>43344</v>
      </c>
      <c r="F187" s="45">
        <v>4442.22</v>
      </c>
      <c r="G187" s="45">
        <v>95</v>
      </c>
      <c r="H187" s="45"/>
      <c r="I187" s="45">
        <v>4692.6977000000006</v>
      </c>
      <c r="J187" s="45">
        <f t="shared" ref="J187" si="43">I187/30</f>
        <v>156.42325666666667</v>
      </c>
      <c r="K187" s="54">
        <v>15</v>
      </c>
      <c r="L187" s="45">
        <f t="shared" si="41"/>
        <v>2346.3488500000003</v>
      </c>
      <c r="M187" s="84"/>
    </row>
    <row r="188" spans="2:13" ht="24" customHeight="1" thickBot="1" x14ac:dyDescent="0.3">
      <c r="B188" s="74" t="s">
        <v>405</v>
      </c>
      <c r="C188" s="67" t="s">
        <v>86</v>
      </c>
      <c r="D188" s="46" t="s">
        <v>619</v>
      </c>
      <c r="E188" s="121">
        <v>43381</v>
      </c>
      <c r="F188" s="68">
        <v>4442.22</v>
      </c>
      <c r="G188" s="68">
        <v>95</v>
      </c>
      <c r="H188" s="68"/>
      <c r="I188" s="68">
        <v>4692.6977000000006</v>
      </c>
      <c r="J188" s="68">
        <f>I188/30</f>
        <v>156.42325666666667</v>
      </c>
      <c r="K188" s="54">
        <v>15</v>
      </c>
      <c r="L188" s="45">
        <f t="shared" si="41"/>
        <v>2346.3488500000003</v>
      </c>
      <c r="M188" s="84"/>
    </row>
    <row r="189" spans="2:13" ht="24" customHeight="1" thickBot="1" x14ac:dyDescent="0.3">
      <c r="B189" s="74" t="s">
        <v>419</v>
      </c>
      <c r="C189" s="67" t="s">
        <v>86</v>
      </c>
      <c r="D189" s="46" t="s">
        <v>619</v>
      </c>
      <c r="E189" s="121">
        <v>43374</v>
      </c>
      <c r="F189" s="68">
        <v>4442.22</v>
      </c>
      <c r="G189" s="68">
        <v>95</v>
      </c>
      <c r="H189" s="68"/>
      <c r="I189" s="68">
        <v>4692.6977000000006</v>
      </c>
      <c r="J189" s="68">
        <f>I189/30</f>
        <v>156.42325666666667</v>
      </c>
      <c r="K189" s="54">
        <v>15</v>
      </c>
      <c r="L189" s="45">
        <f t="shared" si="41"/>
        <v>2346.3488500000003</v>
      </c>
      <c r="M189" s="84"/>
    </row>
    <row r="190" spans="2:13" ht="24" customHeight="1" thickBot="1" x14ac:dyDescent="0.3">
      <c r="B190" s="74" t="s">
        <v>496</v>
      </c>
      <c r="C190" s="67" t="s">
        <v>86</v>
      </c>
      <c r="D190" s="46" t="s">
        <v>619</v>
      </c>
      <c r="E190" s="121">
        <v>43511</v>
      </c>
      <c r="F190" s="68">
        <v>4442.22</v>
      </c>
      <c r="G190" s="68">
        <v>95</v>
      </c>
      <c r="H190" s="68"/>
      <c r="I190" s="68">
        <v>4692.6977000000006</v>
      </c>
      <c r="J190" s="68">
        <f t="shared" ref="J190" si="44">I190/30</f>
        <v>156.42325666666667</v>
      </c>
      <c r="K190" s="54">
        <v>15</v>
      </c>
      <c r="L190" s="45">
        <f t="shared" si="41"/>
        <v>2346.3488500000003</v>
      </c>
      <c r="M190" s="84"/>
    </row>
    <row r="191" spans="2:13" ht="24" customHeight="1" thickBot="1" x14ac:dyDescent="0.3">
      <c r="B191" s="74" t="s">
        <v>500</v>
      </c>
      <c r="C191" s="67" t="s">
        <v>86</v>
      </c>
      <c r="D191" s="46" t="s">
        <v>619</v>
      </c>
      <c r="E191" s="121">
        <v>43530</v>
      </c>
      <c r="F191" s="68">
        <v>4442.22</v>
      </c>
      <c r="G191" s="68">
        <v>95</v>
      </c>
      <c r="H191" s="68"/>
      <c r="I191" s="68">
        <v>4692.6977000000006</v>
      </c>
      <c r="J191" s="68">
        <f t="shared" ref="J191" si="45">I191/30</f>
        <v>156.42325666666667</v>
      </c>
      <c r="K191" s="54">
        <v>15</v>
      </c>
      <c r="L191" s="45">
        <f t="shared" si="41"/>
        <v>2346.3488500000003</v>
      </c>
      <c r="M191" s="84"/>
    </row>
    <row r="192" spans="2:13" ht="24" customHeight="1" thickBot="1" x14ac:dyDescent="0.3">
      <c r="B192" s="74" t="s">
        <v>589</v>
      </c>
      <c r="C192" s="67" t="s">
        <v>86</v>
      </c>
      <c r="D192" s="46" t="s">
        <v>619</v>
      </c>
      <c r="E192" s="121">
        <v>43663</v>
      </c>
      <c r="F192" s="68">
        <v>4442.22</v>
      </c>
      <c r="G192" s="68">
        <v>95</v>
      </c>
      <c r="H192" s="68"/>
      <c r="I192" s="68">
        <v>4692.6977000000006</v>
      </c>
      <c r="J192" s="68">
        <f t="shared" ref="J192" si="46">I192/30</f>
        <v>156.42325666666667</v>
      </c>
      <c r="K192" s="54">
        <v>15</v>
      </c>
      <c r="L192" s="45">
        <f t="shared" si="41"/>
        <v>2346.3488500000003</v>
      </c>
      <c r="M192" s="84"/>
    </row>
    <row r="193" spans="2:13" ht="21" customHeight="1" thickBot="1" x14ac:dyDescent="0.3">
      <c r="B193" s="46" t="s">
        <v>94</v>
      </c>
      <c r="C193" s="46" t="s">
        <v>86</v>
      </c>
      <c r="D193" s="46" t="s">
        <v>619</v>
      </c>
      <c r="E193" s="111">
        <v>43344</v>
      </c>
      <c r="F193" s="45">
        <v>4442.22</v>
      </c>
      <c r="G193" s="45">
        <v>95</v>
      </c>
      <c r="H193" s="45"/>
      <c r="I193" s="45">
        <v>4692.6977000000006</v>
      </c>
      <c r="J193" s="45">
        <f t="shared" ref="J193:J204" si="47">I193/30</f>
        <v>156.42325666666667</v>
      </c>
      <c r="K193" s="54">
        <v>15</v>
      </c>
      <c r="L193" s="45">
        <f t="shared" si="41"/>
        <v>2346.3488500000003</v>
      </c>
      <c r="M193" s="84"/>
    </row>
    <row r="194" spans="2:13" ht="21" customHeight="1" thickBot="1" x14ac:dyDescent="0.3">
      <c r="B194" s="46" t="s">
        <v>261</v>
      </c>
      <c r="C194" s="46" t="s">
        <v>86</v>
      </c>
      <c r="D194" s="46" t="s">
        <v>619</v>
      </c>
      <c r="E194" s="111">
        <v>43344</v>
      </c>
      <c r="F194" s="45">
        <v>4442.22</v>
      </c>
      <c r="G194" s="45">
        <v>95</v>
      </c>
      <c r="H194" s="45"/>
      <c r="I194" s="45">
        <v>4692.6977000000006</v>
      </c>
      <c r="J194" s="45">
        <f t="shared" si="47"/>
        <v>156.42325666666667</v>
      </c>
      <c r="K194" s="54">
        <v>15</v>
      </c>
      <c r="L194" s="45">
        <f t="shared" si="41"/>
        <v>2346.3488500000003</v>
      </c>
      <c r="M194" s="84"/>
    </row>
    <row r="195" spans="2:13" ht="21" customHeight="1" thickBot="1" x14ac:dyDescent="0.3">
      <c r="B195" s="46" t="s">
        <v>93</v>
      </c>
      <c r="C195" s="46" t="s">
        <v>86</v>
      </c>
      <c r="D195" s="46" t="s">
        <v>619</v>
      </c>
      <c r="E195" s="111">
        <v>43344</v>
      </c>
      <c r="F195" s="45">
        <v>4442.22</v>
      </c>
      <c r="G195" s="45">
        <v>95</v>
      </c>
      <c r="H195" s="45"/>
      <c r="I195" s="45">
        <v>4692.6977000000006</v>
      </c>
      <c r="J195" s="45">
        <f t="shared" si="47"/>
        <v>156.42325666666667</v>
      </c>
      <c r="K195" s="54">
        <v>15</v>
      </c>
      <c r="L195" s="45">
        <f t="shared" si="41"/>
        <v>2346.3488500000003</v>
      </c>
      <c r="M195" s="84"/>
    </row>
    <row r="196" spans="2:13" ht="21" customHeight="1" thickBot="1" x14ac:dyDescent="0.3">
      <c r="B196" s="46" t="s">
        <v>368</v>
      </c>
      <c r="C196" s="46" t="s">
        <v>86</v>
      </c>
      <c r="D196" s="46" t="s">
        <v>619</v>
      </c>
      <c r="E196" s="111">
        <v>43344</v>
      </c>
      <c r="F196" s="45">
        <v>4442.22</v>
      </c>
      <c r="G196" s="45">
        <v>95</v>
      </c>
      <c r="H196" s="45"/>
      <c r="I196" s="45">
        <v>4692.6977000000006</v>
      </c>
      <c r="J196" s="45">
        <f t="shared" si="47"/>
        <v>156.42325666666667</v>
      </c>
      <c r="K196" s="54">
        <v>15</v>
      </c>
      <c r="L196" s="45">
        <f t="shared" si="41"/>
        <v>2346.3488500000003</v>
      </c>
      <c r="M196" s="84"/>
    </row>
    <row r="197" spans="2:13" ht="21" customHeight="1" thickBot="1" x14ac:dyDescent="0.3">
      <c r="B197" s="72" t="s">
        <v>373</v>
      </c>
      <c r="C197" s="46" t="s">
        <v>86</v>
      </c>
      <c r="D197" s="46" t="s">
        <v>619</v>
      </c>
      <c r="E197" s="111">
        <v>43344</v>
      </c>
      <c r="F197" s="45">
        <v>4442.22</v>
      </c>
      <c r="G197" s="45">
        <v>95</v>
      </c>
      <c r="H197" s="45"/>
      <c r="I197" s="45">
        <v>4692.6977000000006</v>
      </c>
      <c r="J197" s="45">
        <f t="shared" si="47"/>
        <v>156.42325666666667</v>
      </c>
      <c r="K197" s="54">
        <v>15</v>
      </c>
      <c r="L197" s="45">
        <f t="shared" si="41"/>
        <v>2346.3488500000003</v>
      </c>
      <c r="M197" s="84"/>
    </row>
    <row r="198" spans="2:13" ht="21" customHeight="1" thickBot="1" x14ac:dyDescent="0.3">
      <c r="B198" s="46" t="s">
        <v>384</v>
      </c>
      <c r="C198" s="46" t="s">
        <v>86</v>
      </c>
      <c r="D198" s="46" t="s">
        <v>619</v>
      </c>
      <c r="E198" s="111">
        <v>43344</v>
      </c>
      <c r="F198" s="45">
        <v>4442.22</v>
      </c>
      <c r="G198" s="45">
        <v>95</v>
      </c>
      <c r="H198" s="45"/>
      <c r="I198" s="45">
        <v>4692.6977000000006</v>
      </c>
      <c r="J198" s="45">
        <f t="shared" si="47"/>
        <v>156.42325666666667</v>
      </c>
      <c r="K198" s="54">
        <v>15</v>
      </c>
      <c r="L198" s="45">
        <f t="shared" si="41"/>
        <v>2346.3488500000003</v>
      </c>
      <c r="M198" s="84"/>
    </row>
    <row r="199" spans="2:13" ht="21" customHeight="1" thickBot="1" x14ac:dyDescent="0.3">
      <c r="B199" s="72" t="s">
        <v>385</v>
      </c>
      <c r="C199" s="46" t="s">
        <v>86</v>
      </c>
      <c r="D199" s="46" t="s">
        <v>619</v>
      </c>
      <c r="E199" s="111">
        <v>43344</v>
      </c>
      <c r="F199" s="45">
        <v>4442.22</v>
      </c>
      <c r="G199" s="45">
        <v>95</v>
      </c>
      <c r="H199" s="45"/>
      <c r="I199" s="45">
        <v>4692.6977000000006</v>
      </c>
      <c r="J199" s="45">
        <f t="shared" si="47"/>
        <v>156.42325666666667</v>
      </c>
      <c r="K199" s="54">
        <v>15</v>
      </c>
      <c r="L199" s="45">
        <f t="shared" si="41"/>
        <v>2346.3488500000003</v>
      </c>
      <c r="M199" s="84"/>
    </row>
    <row r="200" spans="2:13" ht="21" customHeight="1" thickBot="1" x14ac:dyDescent="0.3">
      <c r="B200" s="72" t="s">
        <v>376</v>
      </c>
      <c r="C200" s="46" t="s">
        <v>86</v>
      </c>
      <c r="D200" s="46" t="s">
        <v>619</v>
      </c>
      <c r="E200" s="111">
        <v>43344</v>
      </c>
      <c r="F200" s="45">
        <v>4442.22</v>
      </c>
      <c r="G200" s="45">
        <v>95</v>
      </c>
      <c r="H200" s="45"/>
      <c r="I200" s="45">
        <v>4692.6977000000006</v>
      </c>
      <c r="J200" s="45">
        <f t="shared" si="47"/>
        <v>156.42325666666667</v>
      </c>
      <c r="K200" s="54">
        <v>15</v>
      </c>
      <c r="L200" s="45">
        <f t="shared" si="41"/>
        <v>2346.3488500000003</v>
      </c>
      <c r="M200" s="84"/>
    </row>
    <row r="201" spans="2:13" ht="21" customHeight="1" thickBot="1" x14ac:dyDescent="0.3">
      <c r="B201" s="72" t="s">
        <v>379</v>
      </c>
      <c r="C201" s="46" t="s">
        <v>86</v>
      </c>
      <c r="D201" s="46" t="s">
        <v>619</v>
      </c>
      <c r="E201" s="111">
        <v>43344</v>
      </c>
      <c r="F201" s="45">
        <v>4442.22</v>
      </c>
      <c r="G201" s="45">
        <v>95</v>
      </c>
      <c r="H201" s="45"/>
      <c r="I201" s="45">
        <v>4692.6977000000006</v>
      </c>
      <c r="J201" s="45">
        <f t="shared" si="47"/>
        <v>156.42325666666667</v>
      </c>
      <c r="K201" s="54">
        <v>15</v>
      </c>
      <c r="L201" s="45">
        <f t="shared" si="41"/>
        <v>2346.3488500000003</v>
      </c>
      <c r="M201" s="84"/>
    </row>
    <row r="202" spans="2:13" ht="21" customHeight="1" thickBot="1" x14ac:dyDescent="0.3">
      <c r="B202" s="72" t="s">
        <v>378</v>
      </c>
      <c r="C202" s="46" t="s">
        <v>86</v>
      </c>
      <c r="D202" s="46" t="s">
        <v>619</v>
      </c>
      <c r="E202" s="111">
        <v>43344</v>
      </c>
      <c r="F202" s="45">
        <v>4442.22</v>
      </c>
      <c r="G202" s="45">
        <v>95</v>
      </c>
      <c r="H202" s="45"/>
      <c r="I202" s="45">
        <v>4692.6977000000006</v>
      </c>
      <c r="J202" s="45">
        <f t="shared" si="47"/>
        <v>156.42325666666667</v>
      </c>
      <c r="K202" s="54">
        <v>15</v>
      </c>
      <c r="L202" s="45">
        <f t="shared" si="41"/>
        <v>2346.3488500000003</v>
      </c>
      <c r="M202" s="84"/>
    </row>
    <row r="203" spans="2:13" ht="21" customHeight="1" thickBot="1" x14ac:dyDescent="0.3">
      <c r="B203" s="72" t="s">
        <v>390</v>
      </c>
      <c r="C203" s="46" t="s">
        <v>86</v>
      </c>
      <c r="D203" s="46" t="s">
        <v>619</v>
      </c>
      <c r="E203" s="111">
        <v>43344</v>
      </c>
      <c r="F203" s="45">
        <v>4442.22</v>
      </c>
      <c r="G203" s="45">
        <v>95</v>
      </c>
      <c r="H203" s="45"/>
      <c r="I203" s="45">
        <v>4692.6977000000006</v>
      </c>
      <c r="J203" s="45">
        <f t="shared" si="47"/>
        <v>156.42325666666667</v>
      </c>
      <c r="K203" s="54">
        <v>15</v>
      </c>
      <c r="L203" s="45">
        <f t="shared" si="41"/>
        <v>2346.3488500000003</v>
      </c>
      <c r="M203" s="84"/>
    </row>
    <row r="204" spans="2:13" ht="21" customHeight="1" thickBot="1" x14ac:dyDescent="0.3">
      <c r="B204" s="72" t="s">
        <v>420</v>
      </c>
      <c r="C204" s="46" t="s">
        <v>86</v>
      </c>
      <c r="D204" s="46" t="s">
        <v>619</v>
      </c>
      <c r="E204" s="111">
        <v>43344</v>
      </c>
      <c r="F204" s="45">
        <v>4442.22</v>
      </c>
      <c r="G204" s="45">
        <v>95</v>
      </c>
      <c r="H204" s="45"/>
      <c r="I204" s="45">
        <v>4692.6977000000006</v>
      </c>
      <c r="J204" s="45">
        <f t="shared" si="47"/>
        <v>156.42325666666667</v>
      </c>
      <c r="K204" s="54">
        <v>15</v>
      </c>
      <c r="L204" s="45">
        <f t="shared" si="41"/>
        <v>2346.3488500000003</v>
      </c>
      <c r="M204" s="84"/>
    </row>
    <row r="205" spans="2:13" ht="21" customHeight="1" thickBot="1" x14ac:dyDescent="0.3">
      <c r="B205" s="72" t="s">
        <v>437</v>
      </c>
      <c r="C205" s="46" t="s">
        <v>86</v>
      </c>
      <c r="D205" s="46" t="s">
        <v>619</v>
      </c>
      <c r="E205" s="111">
        <v>43344</v>
      </c>
      <c r="F205" s="45">
        <v>4442.22</v>
      </c>
      <c r="G205" s="45">
        <v>95</v>
      </c>
      <c r="H205" s="45"/>
      <c r="I205" s="45">
        <v>4692.6977000000006</v>
      </c>
      <c r="J205" s="45">
        <f t="shared" ref="J205" si="48">I205/30</f>
        <v>156.42325666666667</v>
      </c>
      <c r="K205" s="54">
        <v>15</v>
      </c>
      <c r="L205" s="45">
        <f t="shared" si="41"/>
        <v>2346.3488500000003</v>
      </c>
      <c r="M205" s="84"/>
    </row>
    <row r="206" spans="2:13" ht="35.25" customHeight="1" thickBot="1" x14ac:dyDescent="0.3">
      <c r="B206" s="46" t="s">
        <v>320</v>
      </c>
      <c r="C206" s="46" t="s">
        <v>533</v>
      </c>
      <c r="D206" s="46" t="s">
        <v>619</v>
      </c>
      <c r="E206" s="111">
        <v>43344</v>
      </c>
      <c r="F206" s="45">
        <v>4442.22</v>
      </c>
      <c r="G206" s="45">
        <v>95</v>
      </c>
      <c r="H206" s="45"/>
      <c r="I206" s="45">
        <v>4692.6977000000006</v>
      </c>
      <c r="J206" s="45">
        <f>I206/30</f>
        <v>156.42325666666667</v>
      </c>
      <c r="K206" s="54">
        <v>15</v>
      </c>
      <c r="L206" s="45">
        <f t="shared" si="41"/>
        <v>2346.3488500000003</v>
      </c>
      <c r="M206" s="84"/>
    </row>
    <row r="207" spans="2:13" ht="24" customHeight="1" thickBot="1" x14ac:dyDescent="0.3">
      <c r="B207" s="46" t="s">
        <v>90</v>
      </c>
      <c r="C207" s="46" t="s">
        <v>89</v>
      </c>
      <c r="D207" s="46" t="s">
        <v>619</v>
      </c>
      <c r="E207" s="111">
        <v>43344</v>
      </c>
      <c r="F207" s="45">
        <v>4442.22</v>
      </c>
      <c r="G207" s="45">
        <v>95</v>
      </c>
      <c r="H207" s="45"/>
      <c r="I207" s="45">
        <v>4692.6977000000006</v>
      </c>
      <c r="J207" s="45">
        <f>I207/30</f>
        <v>156.42325666666667</v>
      </c>
      <c r="K207" s="54">
        <v>15</v>
      </c>
      <c r="L207" s="45">
        <f t="shared" si="41"/>
        <v>2346.3488500000003</v>
      </c>
      <c r="M207" s="84"/>
    </row>
    <row r="208" spans="2:13" ht="24" customHeight="1" thickBot="1" x14ac:dyDescent="0.3">
      <c r="B208" s="46" t="s">
        <v>249</v>
      </c>
      <c r="C208" s="46" t="s">
        <v>89</v>
      </c>
      <c r="D208" s="46" t="s">
        <v>619</v>
      </c>
      <c r="E208" s="111">
        <v>43344</v>
      </c>
      <c r="F208" s="45">
        <v>4442.22</v>
      </c>
      <c r="G208" s="45">
        <v>95</v>
      </c>
      <c r="H208" s="45"/>
      <c r="I208" s="45">
        <v>4692.6977000000006</v>
      </c>
      <c r="J208" s="45">
        <f>I208/30</f>
        <v>156.42325666666667</v>
      </c>
      <c r="K208" s="54">
        <v>15</v>
      </c>
      <c r="L208" s="45">
        <f t="shared" si="41"/>
        <v>2346.3488500000003</v>
      </c>
      <c r="M208" s="84"/>
    </row>
    <row r="209" spans="1:13" ht="24" customHeight="1" thickBot="1" x14ac:dyDescent="0.3">
      <c r="B209" s="46" t="s">
        <v>387</v>
      </c>
      <c r="C209" s="67" t="s">
        <v>71</v>
      </c>
      <c r="D209" s="46" t="s">
        <v>619</v>
      </c>
      <c r="E209" s="121">
        <v>43344</v>
      </c>
      <c r="F209" s="45">
        <v>3295.44</v>
      </c>
      <c r="G209" s="68">
        <v>392</v>
      </c>
      <c r="H209" s="68"/>
      <c r="I209" s="68">
        <v>3802.7804000000001</v>
      </c>
      <c r="J209" s="68">
        <f>I209/30</f>
        <v>126.75934666666667</v>
      </c>
      <c r="K209" s="54">
        <v>15</v>
      </c>
      <c r="L209" s="45">
        <f t="shared" si="41"/>
        <v>1901.3902</v>
      </c>
      <c r="M209" s="84"/>
    </row>
    <row r="210" spans="1:13" s="293" customFormat="1" ht="15" customHeight="1" thickBot="1" x14ac:dyDescent="0.3">
      <c r="B210" s="331" t="s">
        <v>618</v>
      </c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294"/>
    </row>
    <row r="211" spans="1:13" ht="34.5" customHeight="1" thickBot="1" x14ac:dyDescent="0.3">
      <c r="B211" s="106" t="s">
        <v>0</v>
      </c>
      <c r="C211" s="106" t="s">
        <v>1</v>
      </c>
      <c r="D211" s="106" t="s">
        <v>2</v>
      </c>
      <c r="E211" s="113" t="s">
        <v>492</v>
      </c>
      <c r="F211" s="49" t="s">
        <v>3</v>
      </c>
      <c r="G211" s="49" t="s">
        <v>4</v>
      </c>
      <c r="H211" s="50" t="s">
        <v>5</v>
      </c>
      <c r="I211" s="49" t="s">
        <v>6</v>
      </c>
      <c r="J211" s="49" t="s">
        <v>7</v>
      </c>
      <c r="K211" s="51" t="s">
        <v>8</v>
      </c>
      <c r="L211" s="49" t="s">
        <v>330</v>
      </c>
      <c r="M211" s="84"/>
    </row>
    <row r="212" spans="1:13" ht="21.75" customHeight="1" thickBot="1" x14ac:dyDescent="0.3">
      <c r="A212" s="282">
        <f ca="1">212:227</f>
        <v>0</v>
      </c>
      <c r="B212" s="46" t="s">
        <v>268</v>
      </c>
      <c r="C212" s="46" t="s">
        <v>95</v>
      </c>
      <c r="D212" s="46" t="s">
        <v>620</v>
      </c>
      <c r="E212" s="111">
        <v>43344</v>
      </c>
      <c r="F212" s="45">
        <v>4888.5153500000006</v>
      </c>
      <c r="G212" s="45">
        <v>83</v>
      </c>
      <c r="H212" s="45"/>
      <c r="I212" s="45">
        <f t="shared" ref="I212:I213" si="49">F212-H212+G212</f>
        <v>4971.5153500000006</v>
      </c>
      <c r="J212" s="45">
        <f t="shared" ref="J212:J226" si="50">I212/30</f>
        <v>165.71717833333335</v>
      </c>
      <c r="K212" s="54">
        <v>15</v>
      </c>
      <c r="L212" s="45">
        <f t="shared" ref="L212:L243" si="51">J212*K212-M212</f>
        <v>2485.7576750000003</v>
      </c>
      <c r="M212" s="84"/>
    </row>
    <row r="213" spans="1:13" ht="21.75" customHeight="1" thickBot="1" x14ac:dyDescent="0.3">
      <c r="B213" s="46" t="s">
        <v>269</v>
      </c>
      <c r="C213" s="46" t="s">
        <v>625</v>
      </c>
      <c r="D213" s="46" t="s">
        <v>620</v>
      </c>
      <c r="E213" s="111">
        <v>43344</v>
      </c>
      <c r="F213" s="45">
        <v>6951.1790249999995</v>
      </c>
      <c r="G213" s="45"/>
      <c r="H213" s="45">
        <v>384.81</v>
      </c>
      <c r="I213" s="45">
        <f t="shared" si="49"/>
        <v>6566.3690249999991</v>
      </c>
      <c r="J213" s="45">
        <f t="shared" si="50"/>
        <v>218.87896749999996</v>
      </c>
      <c r="K213" s="54">
        <v>15</v>
      </c>
      <c r="L213" s="45">
        <f t="shared" si="51"/>
        <v>3283.1845124999995</v>
      </c>
      <c r="M213" s="84"/>
    </row>
    <row r="214" spans="1:13" ht="21.75" customHeight="1" thickBot="1" x14ac:dyDescent="0.3">
      <c r="B214" s="46" t="s">
        <v>252</v>
      </c>
      <c r="C214" s="46" t="s">
        <v>625</v>
      </c>
      <c r="D214" s="46" t="s">
        <v>620</v>
      </c>
      <c r="E214" s="111">
        <v>43344</v>
      </c>
      <c r="F214" s="45">
        <v>6951.1790249999995</v>
      </c>
      <c r="G214" s="45"/>
      <c r="H214" s="45">
        <v>384.81</v>
      </c>
      <c r="I214" s="45">
        <f>F214-H214+G214</f>
        <v>6566.3690249999991</v>
      </c>
      <c r="J214" s="45">
        <f>I214/30</f>
        <v>218.87896749999996</v>
      </c>
      <c r="K214" s="54">
        <v>15</v>
      </c>
      <c r="L214" s="45">
        <f t="shared" si="51"/>
        <v>3283.1845124999995</v>
      </c>
      <c r="M214" s="84"/>
    </row>
    <row r="215" spans="1:13" ht="24" customHeight="1" thickBot="1" x14ac:dyDescent="0.3">
      <c r="B215" s="46" t="s">
        <v>106</v>
      </c>
      <c r="C215" s="46" t="s">
        <v>625</v>
      </c>
      <c r="D215" s="46" t="s">
        <v>620</v>
      </c>
      <c r="E215" s="111"/>
      <c r="F215" s="45">
        <v>6951.1790249999995</v>
      </c>
      <c r="G215" s="45"/>
      <c r="H215" s="45">
        <v>384.81</v>
      </c>
      <c r="I215" s="45">
        <f>F215-H215+G215</f>
        <v>6566.3690249999991</v>
      </c>
      <c r="J215" s="45">
        <f>I215/30</f>
        <v>218.87896749999996</v>
      </c>
      <c r="K215" s="54">
        <v>15</v>
      </c>
      <c r="L215" s="45">
        <f t="shared" si="51"/>
        <v>3283.1845124999995</v>
      </c>
      <c r="M215" s="84"/>
    </row>
    <row r="216" spans="1:13" ht="24" customHeight="1" thickBot="1" x14ac:dyDescent="0.3">
      <c r="B216" s="46" t="s">
        <v>255</v>
      </c>
      <c r="C216" s="46" t="s">
        <v>625</v>
      </c>
      <c r="D216" s="46" t="s">
        <v>620</v>
      </c>
      <c r="E216" s="111"/>
      <c r="F216" s="45">
        <v>6951.1790249999995</v>
      </c>
      <c r="G216" s="45"/>
      <c r="H216" s="45">
        <v>384.81</v>
      </c>
      <c r="I216" s="45">
        <f>F216-H216+G216</f>
        <v>6566.3690249999991</v>
      </c>
      <c r="J216" s="45">
        <f>I216/30</f>
        <v>218.87896749999996</v>
      </c>
      <c r="K216" s="54">
        <v>15</v>
      </c>
      <c r="L216" s="45">
        <f t="shared" si="51"/>
        <v>3283.1845124999995</v>
      </c>
      <c r="M216" s="84"/>
    </row>
    <row r="217" spans="1:13" ht="24" customHeight="1" thickBot="1" x14ac:dyDescent="0.3">
      <c r="B217" s="46" t="s">
        <v>388</v>
      </c>
      <c r="C217" s="46" t="s">
        <v>625</v>
      </c>
      <c r="D217" s="46" t="s">
        <v>620</v>
      </c>
      <c r="E217" s="111"/>
      <c r="F217" s="45">
        <v>6951.1790249999995</v>
      </c>
      <c r="G217" s="45"/>
      <c r="H217" s="45">
        <v>384.81</v>
      </c>
      <c r="I217" s="45">
        <f>F217-H217+G217</f>
        <v>6566.3690249999991</v>
      </c>
      <c r="J217" s="45">
        <f>I217/30</f>
        <v>218.87896749999996</v>
      </c>
      <c r="K217" s="54">
        <v>15</v>
      </c>
      <c r="L217" s="45">
        <f t="shared" si="51"/>
        <v>3283.1845124999995</v>
      </c>
      <c r="M217" s="84"/>
    </row>
    <row r="218" spans="1:13" ht="21" customHeight="1" thickBot="1" x14ac:dyDescent="0.3">
      <c r="B218" s="86" t="s">
        <v>104</v>
      </c>
      <c r="C218" s="46" t="s">
        <v>625</v>
      </c>
      <c r="D218" s="46" t="s">
        <v>620</v>
      </c>
      <c r="E218" s="111"/>
      <c r="F218" s="45">
        <v>6951.1790249999995</v>
      </c>
      <c r="G218" s="45"/>
      <c r="H218" s="45">
        <v>384.81</v>
      </c>
      <c r="I218" s="45">
        <f>F218-H218+G218</f>
        <v>6566.3690249999991</v>
      </c>
      <c r="J218" s="45">
        <f t="shared" ref="J218" si="52">I218/30</f>
        <v>218.87896749999996</v>
      </c>
      <c r="K218" s="54">
        <v>15</v>
      </c>
      <c r="L218" s="45">
        <f t="shared" si="51"/>
        <v>3283.1845124999995</v>
      </c>
      <c r="M218" s="84"/>
    </row>
    <row r="219" spans="1:13" ht="21" customHeight="1" thickBot="1" x14ac:dyDescent="0.3">
      <c r="B219" s="86" t="s">
        <v>513</v>
      </c>
      <c r="C219" s="46" t="s">
        <v>625</v>
      </c>
      <c r="D219" s="46" t="s">
        <v>620</v>
      </c>
      <c r="E219" s="111">
        <v>43564</v>
      </c>
      <c r="F219" s="45">
        <v>6951.1790249999995</v>
      </c>
      <c r="G219" s="45"/>
      <c r="H219" s="45">
        <v>384.81</v>
      </c>
      <c r="I219" s="45">
        <f t="shared" ref="I219:I273" si="53">F219-H219+G219</f>
        <v>6566.3690249999991</v>
      </c>
      <c r="J219" s="45">
        <f>I219/30</f>
        <v>218.87896749999996</v>
      </c>
      <c r="K219" s="54">
        <v>15</v>
      </c>
      <c r="L219" s="45">
        <f t="shared" si="51"/>
        <v>3283.1845124999995</v>
      </c>
      <c r="M219" s="84"/>
    </row>
    <row r="220" spans="1:13" ht="21" customHeight="1" thickBot="1" x14ac:dyDescent="0.3">
      <c r="B220" s="86" t="s">
        <v>543</v>
      </c>
      <c r="C220" s="46" t="s">
        <v>625</v>
      </c>
      <c r="D220" s="46" t="s">
        <v>620</v>
      </c>
      <c r="E220" s="111">
        <v>43650</v>
      </c>
      <c r="F220" s="45">
        <v>6951.1790249999995</v>
      </c>
      <c r="G220" s="45"/>
      <c r="H220" s="45">
        <v>385.81</v>
      </c>
      <c r="I220" s="45">
        <f t="shared" si="53"/>
        <v>6565.3690249999991</v>
      </c>
      <c r="J220" s="45">
        <f>I220/30</f>
        <v>218.84563416666663</v>
      </c>
      <c r="K220" s="54">
        <v>15</v>
      </c>
      <c r="L220" s="45">
        <f t="shared" si="51"/>
        <v>3282.6845124999995</v>
      </c>
      <c r="M220" s="84"/>
    </row>
    <row r="221" spans="1:13" ht="21.75" customHeight="1" thickBot="1" x14ac:dyDescent="0.3">
      <c r="B221" s="78" t="s">
        <v>166</v>
      </c>
      <c r="C221" s="46" t="s">
        <v>624</v>
      </c>
      <c r="D221" s="46" t="s">
        <v>620</v>
      </c>
      <c r="E221" s="111">
        <v>43344</v>
      </c>
      <c r="F221" s="45">
        <v>4888.5153500000006</v>
      </c>
      <c r="G221" s="45">
        <v>83</v>
      </c>
      <c r="H221" s="45"/>
      <c r="I221" s="45">
        <f t="shared" si="53"/>
        <v>4971.5153500000006</v>
      </c>
      <c r="J221" s="45">
        <f t="shared" si="50"/>
        <v>165.71717833333335</v>
      </c>
      <c r="K221" s="54">
        <v>15</v>
      </c>
      <c r="L221" s="45">
        <f t="shared" si="51"/>
        <v>2485.7576750000003</v>
      </c>
      <c r="M221" s="84"/>
    </row>
    <row r="222" spans="1:13" ht="21.75" customHeight="1" thickBot="1" x14ac:dyDescent="0.3">
      <c r="B222" s="46" t="s">
        <v>97</v>
      </c>
      <c r="C222" s="46" t="s">
        <v>624</v>
      </c>
      <c r="D222" s="46" t="s">
        <v>620</v>
      </c>
      <c r="E222" s="111">
        <v>43344</v>
      </c>
      <c r="F222" s="45">
        <v>4888.5153500000006</v>
      </c>
      <c r="G222" s="45">
        <v>83</v>
      </c>
      <c r="H222" s="45"/>
      <c r="I222" s="45">
        <f t="shared" si="53"/>
        <v>4971.5153500000006</v>
      </c>
      <c r="J222" s="45">
        <f t="shared" si="50"/>
        <v>165.71717833333335</v>
      </c>
      <c r="K222" s="54">
        <v>15</v>
      </c>
      <c r="L222" s="45">
        <f t="shared" si="51"/>
        <v>2485.7576750000003</v>
      </c>
      <c r="M222" s="84"/>
    </row>
    <row r="223" spans="1:13" ht="21.75" customHeight="1" thickBot="1" x14ac:dyDescent="0.3">
      <c r="B223" s="46" t="s">
        <v>100</v>
      </c>
      <c r="C223" s="46" t="s">
        <v>624</v>
      </c>
      <c r="D223" s="46" t="s">
        <v>620</v>
      </c>
      <c r="E223" s="111">
        <v>43344</v>
      </c>
      <c r="F223" s="45">
        <v>4888.5153500000006</v>
      </c>
      <c r="G223" s="45">
        <v>83</v>
      </c>
      <c r="H223" s="45"/>
      <c r="I223" s="45">
        <f t="shared" si="53"/>
        <v>4971.5153500000006</v>
      </c>
      <c r="J223" s="45">
        <f t="shared" si="50"/>
        <v>165.71717833333335</v>
      </c>
      <c r="K223" s="54">
        <v>15</v>
      </c>
      <c r="L223" s="45">
        <f t="shared" si="51"/>
        <v>2485.7576750000003</v>
      </c>
      <c r="M223" s="84"/>
    </row>
    <row r="224" spans="1:13" ht="21.75" customHeight="1" thickBot="1" x14ac:dyDescent="0.3">
      <c r="B224" s="46" t="s">
        <v>253</v>
      </c>
      <c r="C224" s="46" t="s">
        <v>624</v>
      </c>
      <c r="D224" s="46" t="s">
        <v>620</v>
      </c>
      <c r="E224" s="111">
        <v>43344</v>
      </c>
      <c r="F224" s="45">
        <v>4888.5153500000006</v>
      </c>
      <c r="G224" s="45">
        <v>83</v>
      </c>
      <c r="H224" s="45"/>
      <c r="I224" s="45">
        <f t="shared" si="53"/>
        <v>4971.5153500000006</v>
      </c>
      <c r="J224" s="45">
        <f t="shared" si="50"/>
        <v>165.71717833333335</v>
      </c>
      <c r="K224" s="54">
        <v>15</v>
      </c>
      <c r="L224" s="45">
        <f t="shared" si="51"/>
        <v>2485.7576750000003</v>
      </c>
      <c r="M224" s="84"/>
    </row>
    <row r="225" spans="2:13" ht="21.75" customHeight="1" thickBot="1" x14ac:dyDescent="0.3">
      <c r="B225" s="46" t="s">
        <v>524</v>
      </c>
      <c r="C225" s="46" t="s">
        <v>624</v>
      </c>
      <c r="D225" s="46" t="s">
        <v>620</v>
      </c>
      <c r="E225" s="111">
        <v>43344</v>
      </c>
      <c r="F225" s="45">
        <v>4888.5153500000006</v>
      </c>
      <c r="G225" s="45">
        <v>83</v>
      </c>
      <c r="H225" s="45"/>
      <c r="I225" s="45">
        <f t="shared" si="53"/>
        <v>4971.5153500000006</v>
      </c>
      <c r="J225" s="45">
        <f t="shared" si="50"/>
        <v>165.71717833333335</v>
      </c>
      <c r="K225" s="54">
        <v>15</v>
      </c>
      <c r="L225" s="45">
        <f t="shared" si="51"/>
        <v>2485.7576750000003</v>
      </c>
      <c r="M225" s="84"/>
    </row>
    <row r="226" spans="2:13" ht="21.75" customHeight="1" thickBot="1" x14ac:dyDescent="0.3">
      <c r="B226" s="46" t="s">
        <v>525</v>
      </c>
      <c r="C226" s="46" t="s">
        <v>624</v>
      </c>
      <c r="D226" s="46" t="s">
        <v>620</v>
      </c>
      <c r="E226" s="111">
        <v>43344</v>
      </c>
      <c r="F226" s="45">
        <v>4888.5153500000006</v>
      </c>
      <c r="G226" s="45">
        <v>83</v>
      </c>
      <c r="H226" s="45"/>
      <c r="I226" s="45">
        <f t="shared" si="53"/>
        <v>4971.5153500000006</v>
      </c>
      <c r="J226" s="45">
        <f t="shared" si="50"/>
        <v>165.71717833333335</v>
      </c>
      <c r="K226" s="54">
        <v>15</v>
      </c>
      <c r="L226" s="45">
        <f t="shared" si="51"/>
        <v>2485.7576750000003</v>
      </c>
      <c r="M226" s="84"/>
    </row>
    <row r="227" spans="2:13" ht="21.75" customHeight="1" thickBot="1" x14ac:dyDescent="0.3">
      <c r="B227" s="46" t="s">
        <v>457</v>
      </c>
      <c r="C227" s="46" t="s">
        <v>624</v>
      </c>
      <c r="D227" s="46" t="s">
        <v>620</v>
      </c>
      <c r="E227" s="111">
        <v>43426</v>
      </c>
      <c r="F227" s="45">
        <v>4888.5153500000006</v>
      </c>
      <c r="G227" s="45">
        <v>83</v>
      </c>
      <c r="H227" s="45"/>
      <c r="I227" s="45">
        <f t="shared" si="53"/>
        <v>4971.5153500000006</v>
      </c>
      <c r="J227" s="45">
        <f t="shared" ref="J227" si="54">I227/30</f>
        <v>165.71717833333335</v>
      </c>
      <c r="K227" s="54">
        <v>15</v>
      </c>
      <c r="L227" s="45">
        <f t="shared" si="51"/>
        <v>2485.7576750000003</v>
      </c>
      <c r="M227" s="84"/>
    </row>
    <row r="228" spans="2:13" ht="24" customHeight="1" thickBot="1" x14ac:dyDescent="0.3">
      <c r="B228" s="309" t="s">
        <v>519</v>
      </c>
      <c r="C228" s="46" t="s">
        <v>624</v>
      </c>
      <c r="D228" s="46" t="s">
        <v>620</v>
      </c>
      <c r="E228" s="111">
        <v>43498</v>
      </c>
      <c r="F228" s="53">
        <v>4888.5153500000006</v>
      </c>
      <c r="G228" s="53">
        <v>83</v>
      </c>
      <c r="H228" s="45"/>
      <c r="I228" s="45">
        <f t="shared" si="53"/>
        <v>4971.5153500000006</v>
      </c>
      <c r="J228" s="68">
        <f>I228/30</f>
        <v>165.71717833333335</v>
      </c>
      <c r="K228" s="54">
        <v>15</v>
      </c>
      <c r="L228" s="45">
        <f t="shared" si="51"/>
        <v>2485.7576750000003</v>
      </c>
      <c r="M228" s="84"/>
    </row>
    <row r="229" spans="2:13" ht="24" customHeight="1" thickBot="1" x14ac:dyDescent="0.3">
      <c r="B229" s="310" t="s">
        <v>103</v>
      </c>
      <c r="C229" s="46" t="s">
        <v>624</v>
      </c>
      <c r="D229" s="46" t="s">
        <v>620</v>
      </c>
      <c r="E229" s="121">
        <v>43344</v>
      </c>
      <c r="F229" s="68">
        <v>4888.5153500000006</v>
      </c>
      <c r="G229" s="45">
        <v>83</v>
      </c>
      <c r="H229" s="68"/>
      <c r="I229" s="45">
        <f t="shared" si="53"/>
        <v>4971.5153500000006</v>
      </c>
      <c r="J229" s="68">
        <f>I229/30</f>
        <v>165.71717833333335</v>
      </c>
      <c r="K229" s="54">
        <v>15</v>
      </c>
      <c r="L229" s="45">
        <f t="shared" si="51"/>
        <v>2485.7576750000003</v>
      </c>
      <c r="M229" s="84"/>
    </row>
    <row r="230" spans="2:13" s="312" customFormat="1" ht="21.75" customHeight="1" thickBot="1" x14ac:dyDescent="0.3">
      <c r="B230" s="67" t="s">
        <v>550</v>
      </c>
      <c r="C230" s="46" t="s">
        <v>624</v>
      </c>
      <c r="D230" s="46" t="s">
        <v>620</v>
      </c>
      <c r="E230" s="121">
        <v>43670</v>
      </c>
      <c r="F230" s="68">
        <v>4888.5153500000006</v>
      </c>
      <c r="G230" s="68">
        <v>83</v>
      </c>
      <c r="H230" s="68"/>
      <c r="I230" s="45">
        <f t="shared" si="53"/>
        <v>4971.5153500000006</v>
      </c>
      <c r="J230" s="68">
        <f t="shared" ref="J230:J233" si="55">I230/30</f>
        <v>165.71717833333335</v>
      </c>
      <c r="K230" s="54">
        <v>15</v>
      </c>
      <c r="L230" s="45">
        <f t="shared" si="51"/>
        <v>2485.7576750000003</v>
      </c>
      <c r="M230" s="84"/>
    </row>
    <row r="231" spans="2:13" s="312" customFormat="1" ht="21.75" customHeight="1" thickBot="1" x14ac:dyDescent="0.3">
      <c r="B231" s="67" t="s">
        <v>551</v>
      </c>
      <c r="C231" s="46" t="s">
        <v>624</v>
      </c>
      <c r="D231" s="46" t="s">
        <v>620</v>
      </c>
      <c r="E231" s="121">
        <v>43671</v>
      </c>
      <c r="F231" s="68">
        <v>4888.5153500000006</v>
      </c>
      <c r="G231" s="68">
        <v>83</v>
      </c>
      <c r="H231" s="68"/>
      <c r="I231" s="45">
        <f t="shared" si="53"/>
        <v>4971.5153500000006</v>
      </c>
      <c r="J231" s="68">
        <f t="shared" si="55"/>
        <v>165.71717833333335</v>
      </c>
      <c r="K231" s="54">
        <v>15</v>
      </c>
      <c r="L231" s="45">
        <f t="shared" si="51"/>
        <v>2485.7576750000003</v>
      </c>
      <c r="M231" s="84"/>
    </row>
    <row r="232" spans="2:13" s="312" customFormat="1" ht="21.75" customHeight="1" thickBot="1" x14ac:dyDescent="0.3">
      <c r="B232" s="67" t="s">
        <v>552</v>
      </c>
      <c r="C232" s="46" t="s">
        <v>624</v>
      </c>
      <c r="D232" s="46" t="s">
        <v>620</v>
      </c>
      <c r="E232" s="121">
        <v>43672</v>
      </c>
      <c r="F232" s="68">
        <v>4888.5153500000006</v>
      </c>
      <c r="G232" s="68">
        <v>83</v>
      </c>
      <c r="H232" s="68"/>
      <c r="I232" s="45">
        <f t="shared" si="53"/>
        <v>4971.5153500000006</v>
      </c>
      <c r="J232" s="68">
        <f t="shared" si="55"/>
        <v>165.71717833333335</v>
      </c>
      <c r="K232" s="54">
        <v>15</v>
      </c>
      <c r="L232" s="45">
        <f t="shared" si="51"/>
        <v>2485.7576750000003</v>
      </c>
      <c r="M232" s="84"/>
    </row>
    <row r="233" spans="2:13" s="312" customFormat="1" ht="21.75" customHeight="1" thickBot="1" x14ac:dyDescent="0.3">
      <c r="B233" s="67" t="s">
        <v>553</v>
      </c>
      <c r="C233" s="46" t="s">
        <v>624</v>
      </c>
      <c r="D233" s="46" t="s">
        <v>620</v>
      </c>
      <c r="E233" s="121">
        <v>43673</v>
      </c>
      <c r="F233" s="68">
        <v>4888.5153500000006</v>
      </c>
      <c r="G233" s="68">
        <v>83</v>
      </c>
      <c r="H233" s="68"/>
      <c r="I233" s="45">
        <f t="shared" si="53"/>
        <v>4971.5153500000006</v>
      </c>
      <c r="J233" s="68">
        <f t="shared" si="55"/>
        <v>165.71717833333335</v>
      </c>
      <c r="K233" s="54">
        <v>15</v>
      </c>
      <c r="L233" s="45">
        <f t="shared" si="51"/>
        <v>2485.7576750000003</v>
      </c>
      <c r="M233" s="84"/>
    </row>
    <row r="234" spans="2:13" ht="21.75" customHeight="1" thickBot="1" x14ac:dyDescent="0.3">
      <c r="B234" s="298" t="s">
        <v>99</v>
      </c>
      <c r="C234" s="46" t="s">
        <v>624</v>
      </c>
      <c r="D234" s="46" t="s">
        <v>620</v>
      </c>
      <c r="E234" s="121">
        <v>43344</v>
      </c>
      <c r="F234" s="68">
        <v>4888.5153500000006</v>
      </c>
      <c r="G234" s="68">
        <v>83</v>
      </c>
      <c r="H234" s="68"/>
      <c r="I234" s="45">
        <f t="shared" si="53"/>
        <v>4971.5153500000006</v>
      </c>
      <c r="J234" s="68">
        <f>I234/30</f>
        <v>165.71717833333335</v>
      </c>
      <c r="K234" s="54">
        <v>15</v>
      </c>
      <c r="L234" s="45">
        <f t="shared" si="51"/>
        <v>2485.7576750000003</v>
      </c>
      <c r="M234" s="84"/>
    </row>
    <row r="235" spans="2:13" ht="21.75" customHeight="1" thickBot="1" x14ac:dyDescent="0.3">
      <c r="B235" s="67" t="s">
        <v>438</v>
      </c>
      <c r="C235" s="46" t="s">
        <v>624</v>
      </c>
      <c r="D235" s="46" t="s">
        <v>620</v>
      </c>
      <c r="E235" s="299">
        <v>43367</v>
      </c>
      <c r="F235" s="311">
        <v>4888.5153500000006</v>
      </c>
      <c r="G235" s="311">
        <v>83</v>
      </c>
      <c r="H235" s="68"/>
      <c r="I235" s="85">
        <f t="shared" si="53"/>
        <v>4971.5153500000006</v>
      </c>
      <c r="J235" s="68">
        <f>I235/30</f>
        <v>165.71717833333335</v>
      </c>
      <c r="K235" s="80">
        <v>15</v>
      </c>
      <c r="L235" s="85">
        <f t="shared" si="51"/>
        <v>2485.7576750000003</v>
      </c>
      <c r="M235" s="84"/>
    </row>
    <row r="236" spans="2:13" ht="21.75" customHeight="1" thickBot="1" x14ac:dyDescent="0.3">
      <c r="B236" s="67" t="s">
        <v>413</v>
      </c>
      <c r="C236" s="46" t="s">
        <v>624</v>
      </c>
      <c r="D236" s="46" t="s">
        <v>620</v>
      </c>
      <c r="E236" s="299">
        <v>43374</v>
      </c>
      <c r="F236" s="311">
        <v>4888.5153500000006</v>
      </c>
      <c r="G236" s="311">
        <v>83</v>
      </c>
      <c r="H236" s="68"/>
      <c r="I236" s="85">
        <f t="shared" si="53"/>
        <v>4971.5153500000006</v>
      </c>
      <c r="J236" s="68">
        <f>I236/30</f>
        <v>165.71717833333335</v>
      </c>
      <c r="K236" s="80">
        <v>15</v>
      </c>
      <c r="L236" s="85">
        <f t="shared" si="51"/>
        <v>2485.7576750000003</v>
      </c>
      <c r="M236" s="84"/>
    </row>
    <row r="237" spans="2:13" ht="21.75" customHeight="1" thickBot="1" x14ac:dyDescent="0.3">
      <c r="B237" s="67" t="s">
        <v>459</v>
      </c>
      <c r="C237" s="46" t="s">
        <v>624</v>
      </c>
      <c r="D237" s="46" t="s">
        <v>620</v>
      </c>
      <c r="E237" s="121">
        <v>43417</v>
      </c>
      <c r="F237" s="68">
        <v>4888.5153500000006</v>
      </c>
      <c r="G237" s="68">
        <v>83</v>
      </c>
      <c r="H237" s="68"/>
      <c r="I237" s="85">
        <f t="shared" si="53"/>
        <v>4971.5153500000006</v>
      </c>
      <c r="J237" s="68">
        <f t="shared" ref="J237" si="56">I237/30</f>
        <v>165.71717833333335</v>
      </c>
      <c r="K237" s="80">
        <v>15</v>
      </c>
      <c r="L237" s="85">
        <f t="shared" si="51"/>
        <v>2485.7576750000003</v>
      </c>
      <c r="M237" s="84"/>
    </row>
    <row r="238" spans="2:13" ht="21.75" customHeight="1" thickBot="1" x14ac:dyDescent="0.3">
      <c r="B238" s="67" t="s">
        <v>470</v>
      </c>
      <c r="C238" s="46" t="s">
        <v>624</v>
      </c>
      <c r="D238" s="46" t="s">
        <v>620</v>
      </c>
      <c r="E238" s="121">
        <v>43473</v>
      </c>
      <c r="F238" s="68">
        <v>4888.5153500000006</v>
      </c>
      <c r="G238" s="68">
        <v>83</v>
      </c>
      <c r="H238" s="68"/>
      <c r="I238" s="85">
        <f t="shared" si="53"/>
        <v>4971.5153500000006</v>
      </c>
      <c r="J238" s="68">
        <f>I238/30</f>
        <v>165.71717833333335</v>
      </c>
      <c r="K238" s="80">
        <v>15</v>
      </c>
      <c r="L238" s="85">
        <f t="shared" si="51"/>
        <v>2485.7576750000003</v>
      </c>
      <c r="M238" s="84"/>
    </row>
    <row r="239" spans="2:13" ht="21.75" customHeight="1" thickBot="1" x14ac:dyDescent="0.3">
      <c r="B239" s="67" t="s">
        <v>528</v>
      </c>
      <c r="C239" s="46" t="s">
        <v>624</v>
      </c>
      <c r="D239" s="46" t="s">
        <v>620</v>
      </c>
      <c r="E239" s="121">
        <v>43585</v>
      </c>
      <c r="F239" s="68">
        <v>4888.5153500000006</v>
      </c>
      <c r="G239" s="68">
        <v>83</v>
      </c>
      <c r="H239" s="68"/>
      <c r="I239" s="85">
        <f t="shared" si="53"/>
        <v>4971.5153500000006</v>
      </c>
      <c r="J239" s="68">
        <f t="shared" ref="J239:J274" si="57">I239/30</f>
        <v>165.71717833333335</v>
      </c>
      <c r="K239" s="80">
        <v>15</v>
      </c>
      <c r="L239" s="85">
        <f t="shared" si="51"/>
        <v>2485.7576750000003</v>
      </c>
      <c r="M239" s="84"/>
    </row>
    <row r="240" spans="2:13" ht="21.75" customHeight="1" thickBot="1" x14ac:dyDescent="0.3">
      <c r="B240" s="67" t="s">
        <v>536</v>
      </c>
      <c r="C240" s="46" t="s">
        <v>624</v>
      </c>
      <c r="D240" s="46" t="s">
        <v>620</v>
      </c>
      <c r="E240" s="121">
        <v>43631</v>
      </c>
      <c r="F240" s="68">
        <v>4888.5153500000006</v>
      </c>
      <c r="G240" s="68">
        <v>83</v>
      </c>
      <c r="H240" s="68"/>
      <c r="I240" s="85">
        <f t="shared" si="53"/>
        <v>4971.5153500000006</v>
      </c>
      <c r="J240" s="68">
        <f t="shared" si="57"/>
        <v>165.71717833333335</v>
      </c>
      <c r="K240" s="80">
        <v>15</v>
      </c>
      <c r="L240" s="85">
        <f t="shared" si="51"/>
        <v>2485.7576750000003</v>
      </c>
      <c r="M240" s="84"/>
    </row>
    <row r="241" spans="1:13" ht="21.75" customHeight="1" thickBot="1" x14ac:dyDescent="0.3">
      <c r="B241" s="67" t="s">
        <v>537</v>
      </c>
      <c r="C241" s="46" t="s">
        <v>624</v>
      </c>
      <c r="D241" s="46" t="s">
        <v>620</v>
      </c>
      <c r="E241" s="121">
        <v>43617</v>
      </c>
      <c r="F241" s="68">
        <v>4888.5153500000006</v>
      </c>
      <c r="G241" s="68">
        <v>83</v>
      </c>
      <c r="H241" s="68"/>
      <c r="I241" s="85">
        <f t="shared" si="53"/>
        <v>4971.5153500000006</v>
      </c>
      <c r="J241" s="68">
        <f t="shared" si="57"/>
        <v>165.71717833333335</v>
      </c>
      <c r="K241" s="80">
        <v>15</v>
      </c>
      <c r="L241" s="85">
        <f t="shared" si="51"/>
        <v>2485.7576750000003</v>
      </c>
      <c r="M241" s="84"/>
    </row>
    <row r="242" spans="1:13" ht="21.75" customHeight="1" thickBot="1" x14ac:dyDescent="0.3">
      <c r="B242" s="72" t="s">
        <v>557</v>
      </c>
      <c r="C242" s="46" t="s">
        <v>624</v>
      </c>
      <c r="D242" s="46" t="s">
        <v>620</v>
      </c>
      <c r="E242" s="121">
        <v>43676</v>
      </c>
      <c r="F242" s="68">
        <v>4888.5153500000006</v>
      </c>
      <c r="G242" s="68">
        <v>83</v>
      </c>
      <c r="H242" s="68"/>
      <c r="I242" s="85">
        <f t="shared" si="53"/>
        <v>4971.5153500000006</v>
      </c>
      <c r="J242" s="68">
        <f t="shared" si="57"/>
        <v>165.71717833333335</v>
      </c>
      <c r="K242" s="80">
        <v>15</v>
      </c>
      <c r="L242" s="85">
        <f t="shared" si="51"/>
        <v>2485.7576750000003</v>
      </c>
      <c r="M242" s="84"/>
    </row>
    <row r="243" spans="1:13" ht="21.75" customHeight="1" thickBot="1" x14ac:dyDescent="0.3">
      <c r="B243" s="72" t="s">
        <v>561</v>
      </c>
      <c r="C243" s="46" t="s">
        <v>624</v>
      </c>
      <c r="D243" s="46" t="s">
        <v>620</v>
      </c>
      <c r="E243" s="121">
        <v>43692</v>
      </c>
      <c r="F243" s="68">
        <v>4888.5153500000006</v>
      </c>
      <c r="G243" s="68">
        <v>83</v>
      </c>
      <c r="H243" s="68"/>
      <c r="I243" s="85">
        <f t="shared" si="53"/>
        <v>4971.5153500000006</v>
      </c>
      <c r="J243" s="68">
        <f t="shared" si="57"/>
        <v>165.71717833333335</v>
      </c>
      <c r="K243" s="80">
        <v>15</v>
      </c>
      <c r="L243" s="85">
        <f t="shared" si="51"/>
        <v>2485.7576750000003</v>
      </c>
      <c r="M243" s="84"/>
    </row>
    <row r="244" spans="1:13" ht="21.75" customHeight="1" thickBot="1" x14ac:dyDescent="0.3">
      <c r="B244" s="72" t="s">
        <v>562</v>
      </c>
      <c r="C244" s="46" t="s">
        <v>624</v>
      </c>
      <c r="D244" s="46" t="s">
        <v>620</v>
      </c>
      <c r="E244" s="121">
        <v>43691</v>
      </c>
      <c r="F244" s="68">
        <v>4888.5153500000006</v>
      </c>
      <c r="G244" s="68">
        <v>83</v>
      </c>
      <c r="H244" s="68"/>
      <c r="I244" s="85">
        <f t="shared" si="53"/>
        <v>4971.5153500000006</v>
      </c>
      <c r="J244" s="68">
        <f t="shared" si="57"/>
        <v>165.71717833333335</v>
      </c>
      <c r="K244" s="80">
        <v>15</v>
      </c>
      <c r="L244" s="85">
        <f t="shared" ref="L244:L274" si="58">J244*K244-M244</f>
        <v>2485.7576750000003</v>
      </c>
      <c r="M244" s="84"/>
    </row>
    <row r="245" spans="1:13" ht="21.75" customHeight="1" thickBot="1" x14ac:dyDescent="0.3">
      <c r="B245" s="72" t="s">
        <v>567</v>
      </c>
      <c r="C245" s="46" t="s">
        <v>624</v>
      </c>
      <c r="D245" s="46" t="s">
        <v>620</v>
      </c>
      <c r="E245" s="121">
        <v>43691</v>
      </c>
      <c r="F245" s="68">
        <v>4888.5153500000006</v>
      </c>
      <c r="G245" s="68">
        <v>83</v>
      </c>
      <c r="H245" s="68"/>
      <c r="I245" s="45">
        <f t="shared" si="53"/>
        <v>4971.5153500000006</v>
      </c>
      <c r="J245" s="68">
        <f t="shared" si="57"/>
        <v>165.71717833333335</v>
      </c>
      <c r="K245" s="54">
        <v>15</v>
      </c>
      <c r="L245" s="45">
        <f t="shared" si="58"/>
        <v>2485.7576750000003</v>
      </c>
      <c r="M245" s="84"/>
    </row>
    <row r="246" spans="1:13" ht="21.75" customHeight="1" thickBot="1" x14ac:dyDescent="0.3">
      <c r="B246" s="72" t="s">
        <v>563</v>
      </c>
      <c r="C246" s="46" t="s">
        <v>624</v>
      </c>
      <c r="D246" s="46" t="s">
        <v>620</v>
      </c>
      <c r="E246" s="121">
        <v>43691</v>
      </c>
      <c r="F246" s="68">
        <v>4888.5153500000006</v>
      </c>
      <c r="G246" s="68">
        <v>83</v>
      </c>
      <c r="H246" s="68"/>
      <c r="I246" s="45">
        <f t="shared" si="53"/>
        <v>4971.5153500000006</v>
      </c>
      <c r="J246" s="68">
        <f t="shared" si="57"/>
        <v>165.71717833333335</v>
      </c>
      <c r="K246" s="54">
        <v>15</v>
      </c>
      <c r="L246" s="45">
        <f t="shared" si="58"/>
        <v>2485.7576750000003</v>
      </c>
      <c r="M246" s="84"/>
    </row>
    <row r="247" spans="1:13" ht="24" customHeight="1" thickBot="1" x14ac:dyDescent="0.3">
      <c r="B247" s="46" t="s">
        <v>510</v>
      </c>
      <c r="C247" s="46" t="s">
        <v>624</v>
      </c>
      <c r="D247" s="46" t="s">
        <v>620</v>
      </c>
      <c r="E247" s="313">
        <v>43435</v>
      </c>
      <c r="F247" s="45">
        <v>4888.5153500000006</v>
      </c>
      <c r="G247" s="45">
        <v>83</v>
      </c>
      <c r="H247" s="45"/>
      <c r="I247" s="45">
        <f t="shared" si="53"/>
        <v>4971.5153500000006</v>
      </c>
      <c r="J247" s="68">
        <f t="shared" si="57"/>
        <v>165.71717833333335</v>
      </c>
      <c r="K247" s="54">
        <v>15</v>
      </c>
      <c r="L247" s="45">
        <f t="shared" si="58"/>
        <v>2485.7576750000003</v>
      </c>
      <c r="M247" s="84"/>
    </row>
    <row r="248" spans="1:13" ht="24" customHeight="1" thickBot="1" x14ac:dyDescent="0.3">
      <c r="B248" s="46" t="s">
        <v>258</v>
      </c>
      <c r="C248" s="46" t="s">
        <v>624</v>
      </c>
      <c r="D248" s="46" t="s">
        <v>620</v>
      </c>
      <c r="E248" s="111"/>
      <c r="F248" s="45">
        <v>4888.5153500000006</v>
      </c>
      <c r="G248" s="45">
        <v>83</v>
      </c>
      <c r="H248" s="45"/>
      <c r="I248" s="45">
        <f t="shared" si="53"/>
        <v>4971.5153500000006</v>
      </c>
      <c r="J248" s="68">
        <f t="shared" si="57"/>
        <v>165.71717833333335</v>
      </c>
      <c r="K248" s="54">
        <v>15</v>
      </c>
      <c r="L248" s="45">
        <f t="shared" si="58"/>
        <v>2485.7576750000003</v>
      </c>
      <c r="M248" s="84"/>
    </row>
    <row r="249" spans="1:13" ht="24" customHeight="1" thickBot="1" x14ac:dyDescent="0.3">
      <c r="B249" s="46" t="s">
        <v>580</v>
      </c>
      <c r="C249" s="46" t="s">
        <v>624</v>
      </c>
      <c r="D249" s="46" t="s">
        <v>620</v>
      </c>
      <c r="E249" s="111"/>
      <c r="F249" s="45">
        <v>4888.5153500000006</v>
      </c>
      <c r="G249" s="45">
        <v>83</v>
      </c>
      <c r="H249" s="45"/>
      <c r="I249" s="45">
        <f t="shared" si="53"/>
        <v>4971.5153500000006</v>
      </c>
      <c r="J249" s="68">
        <f t="shared" si="57"/>
        <v>165.71717833333335</v>
      </c>
      <c r="K249" s="54">
        <v>15</v>
      </c>
      <c r="L249" s="45">
        <f t="shared" si="58"/>
        <v>2485.7576750000003</v>
      </c>
      <c r="M249" s="84"/>
    </row>
    <row r="250" spans="1:13" ht="24" customHeight="1" thickBot="1" x14ac:dyDescent="0.3">
      <c r="B250" s="314" t="s">
        <v>495</v>
      </c>
      <c r="C250" s="46" t="s">
        <v>624</v>
      </c>
      <c r="D250" s="46" t="s">
        <v>620</v>
      </c>
      <c r="E250" s="111"/>
      <c r="F250" s="45">
        <v>4888.5153500000006</v>
      </c>
      <c r="G250" s="45">
        <v>83</v>
      </c>
      <c r="H250" s="45"/>
      <c r="I250" s="45">
        <f t="shared" si="53"/>
        <v>4971.5153500000006</v>
      </c>
      <c r="J250" s="68">
        <f t="shared" si="57"/>
        <v>165.71717833333335</v>
      </c>
      <c r="K250" s="54">
        <v>15</v>
      </c>
      <c r="L250" s="45">
        <f t="shared" si="58"/>
        <v>2485.7576750000003</v>
      </c>
      <c r="M250" s="84"/>
    </row>
    <row r="251" spans="1:13" s="98" customFormat="1" ht="24" customHeight="1" thickBot="1" x14ac:dyDescent="0.3">
      <c r="A251" s="282"/>
      <c r="B251" s="46" t="s">
        <v>526</v>
      </c>
      <c r="C251" s="46" t="s">
        <v>624</v>
      </c>
      <c r="D251" s="46" t="s">
        <v>620</v>
      </c>
      <c r="E251" s="111">
        <v>43608</v>
      </c>
      <c r="F251" s="45">
        <v>4888.5153500000006</v>
      </c>
      <c r="G251" s="45">
        <v>83</v>
      </c>
      <c r="H251" s="45"/>
      <c r="I251" s="45">
        <f t="shared" si="53"/>
        <v>4971.5153500000006</v>
      </c>
      <c r="J251" s="68">
        <f t="shared" si="57"/>
        <v>165.71717833333335</v>
      </c>
      <c r="K251" s="54">
        <v>15</v>
      </c>
      <c r="L251" s="45">
        <f t="shared" si="58"/>
        <v>2485.7576750000003</v>
      </c>
      <c r="M251" s="84"/>
    </row>
    <row r="252" spans="1:13" ht="24" customHeight="1" thickBot="1" x14ac:dyDescent="0.3">
      <c r="B252" s="46" t="s">
        <v>455</v>
      </c>
      <c r="C252" s="46" t="s">
        <v>624</v>
      </c>
      <c r="D252" s="46" t="s">
        <v>620</v>
      </c>
      <c r="E252" s="111"/>
      <c r="F252" s="45">
        <v>4888.5153500000006</v>
      </c>
      <c r="G252" s="45">
        <v>83</v>
      </c>
      <c r="H252" s="45"/>
      <c r="I252" s="45">
        <f t="shared" si="53"/>
        <v>4971.5153500000006</v>
      </c>
      <c r="J252" s="68">
        <f t="shared" si="57"/>
        <v>165.71717833333335</v>
      </c>
      <c r="K252" s="54">
        <v>15</v>
      </c>
      <c r="L252" s="45">
        <f t="shared" si="58"/>
        <v>2485.7576750000003</v>
      </c>
      <c r="M252" s="84"/>
    </row>
    <row r="253" spans="1:13" s="98" customFormat="1" ht="24" customHeight="1" thickBot="1" x14ac:dyDescent="0.3">
      <c r="A253" s="282"/>
      <c r="B253" s="46" t="s">
        <v>578</v>
      </c>
      <c r="C253" s="46" t="s">
        <v>624</v>
      </c>
      <c r="D253" s="46" t="s">
        <v>620</v>
      </c>
      <c r="E253" s="111">
        <v>43742</v>
      </c>
      <c r="F253" s="45">
        <v>4888.5153500000006</v>
      </c>
      <c r="G253" s="45">
        <v>83</v>
      </c>
      <c r="H253" s="45"/>
      <c r="I253" s="45">
        <f t="shared" si="53"/>
        <v>4971.5153500000006</v>
      </c>
      <c r="J253" s="68">
        <f t="shared" si="57"/>
        <v>165.71717833333335</v>
      </c>
      <c r="K253" s="54">
        <v>15</v>
      </c>
      <c r="L253" s="45">
        <f t="shared" si="58"/>
        <v>2485.7576750000003</v>
      </c>
      <c r="M253" s="84"/>
    </row>
    <row r="254" spans="1:13" s="98" customFormat="1" ht="24" customHeight="1" thickBot="1" x14ac:dyDescent="0.3">
      <c r="A254" s="282"/>
      <c r="B254" s="46" t="s">
        <v>579</v>
      </c>
      <c r="C254" s="46" t="s">
        <v>624</v>
      </c>
      <c r="D254" s="46" t="s">
        <v>620</v>
      </c>
      <c r="E254" s="111">
        <v>43735</v>
      </c>
      <c r="F254" s="45">
        <v>4888.5153500000006</v>
      </c>
      <c r="G254" s="45">
        <v>83</v>
      </c>
      <c r="H254" s="45"/>
      <c r="I254" s="45">
        <f t="shared" si="53"/>
        <v>4971.5153500000006</v>
      </c>
      <c r="J254" s="68">
        <f t="shared" si="57"/>
        <v>165.71717833333335</v>
      </c>
      <c r="K254" s="54">
        <v>15</v>
      </c>
      <c r="L254" s="45">
        <f t="shared" si="58"/>
        <v>2485.7576750000003</v>
      </c>
      <c r="M254" s="84"/>
    </row>
    <row r="255" spans="1:13" s="98" customFormat="1" ht="24" customHeight="1" thickBot="1" x14ac:dyDescent="0.3">
      <c r="A255" s="282"/>
      <c r="B255" s="46" t="s">
        <v>582</v>
      </c>
      <c r="C255" s="46" t="s">
        <v>624</v>
      </c>
      <c r="D255" s="46" t="s">
        <v>620</v>
      </c>
      <c r="E255" s="111">
        <v>43753</v>
      </c>
      <c r="F255" s="45">
        <v>4888.5153500000006</v>
      </c>
      <c r="G255" s="45">
        <v>83</v>
      </c>
      <c r="H255" s="45"/>
      <c r="I255" s="45">
        <f t="shared" si="53"/>
        <v>4971.5153500000006</v>
      </c>
      <c r="J255" s="68">
        <f t="shared" si="57"/>
        <v>165.71717833333335</v>
      </c>
      <c r="K255" s="54">
        <v>15</v>
      </c>
      <c r="L255" s="45">
        <f t="shared" si="58"/>
        <v>2485.7576750000003</v>
      </c>
      <c r="M255" s="84"/>
    </row>
    <row r="256" spans="1:13" s="98" customFormat="1" ht="24" customHeight="1" thickBot="1" x14ac:dyDescent="0.3">
      <c r="A256" s="282"/>
      <c r="B256" s="46" t="s">
        <v>595</v>
      </c>
      <c r="C256" s="46" t="s">
        <v>624</v>
      </c>
      <c r="D256" s="46" t="s">
        <v>620</v>
      </c>
      <c r="E256" s="111">
        <v>43800</v>
      </c>
      <c r="F256" s="45">
        <v>4888.5153500000006</v>
      </c>
      <c r="G256" s="45">
        <v>83</v>
      </c>
      <c r="H256" s="45"/>
      <c r="I256" s="45">
        <f t="shared" si="53"/>
        <v>4971.5153500000006</v>
      </c>
      <c r="J256" s="68">
        <f t="shared" si="57"/>
        <v>165.71717833333335</v>
      </c>
      <c r="K256" s="54">
        <v>15</v>
      </c>
      <c r="L256" s="45">
        <f t="shared" si="58"/>
        <v>2485.7576750000003</v>
      </c>
      <c r="M256" s="84"/>
    </row>
    <row r="257" spans="1:13" ht="21" customHeight="1" thickBot="1" x14ac:dyDescent="0.3">
      <c r="B257" s="46" t="s">
        <v>256</v>
      </c>
      <c r="C257" s="46" t="s">
        <v>624</v>
      </c>
      <c r="D257" s="46" t="s">
        <v>620</v>
      </c>
      <c r="E257" s="111"/>
      <c r="F257" s="45">
        <v>4888.5153500000006</v>
      </c>
      <c r="G257" s="45">
        <v>83</v>
      </c>
      <c r="H257" s="45"/>
      <c r="I257" s="45">
        <f t="shared" si="53"/>
        <v>4971.5153500000006</v>
      </c>
      <c r="J257" s="68">
        <f t="shared" si="57"/>
        <v>165.71717833333335</v>
      </c>
      <c r="K257" s="54">
        <v>15</v>
      </c>
      <c r="L257" s="45">
        <f t="shared" si="58"/>
        <v>2485.7576750000003</v>
      </c>
      <c r="M257" s="84"/>
    </row>
    <row r="258" spans="1:13" ht="21" customHeight="1" thickBot="1" x14ac:dyDescent="0.3">
      <c r="B258" s="54" t="s">
        <v>394</v>
      </c>
      <c r="C258" s="46" t="s">
        <v>624</v>
      </c>
      <c r="D258" s="46" t="s">
        <v>620</v>
      </c>
      <c r="E258" s="111">
        <v>43367</v>
      </c>
      <c r="F258" s="45">
        <v>4888.5153500000006</v>
      </c>
      <c r="G258" s="45">
        <v>83</v>
      </c>
      <c r="H258" s="45"/>
      <c r="I258" s="45">
        <f t="shared" si="53"/>
        <v>4971.5153500000006</v>
      </c>
      <c r="J258" s="68">
        <f t="shared" si="57"/>
        <v>165.71717833333335</v>
      </c>
      <c r="K258" s="54">
        <v>15</v>
      </c>
      <c r="L258" s="45">
        <f t="shared" si="58"/>
        <v>2485.7576750000003</v>
      </c>
      <c r="M258" s="84"/>
    </row>
    <row r="259" spans="1:13" ht="21" customHeight="1" thickBot="1" x14ac:dyDescent="0.3">
      <c r="B259" s="54" t="s">
        <v>464</v>
      </c>
      <c r="C259" s="46" t="s">
        <v>624</v>
      </c>
      <c r="D259" s="46" t="s">
        <v>620</v>
      </c>
      <c r="E259" s="111">
        <v>43435</v>
      </c>
      <c r="F259" s="45">
        <v>4888.5153500000006</v>
      </c>
      <c r="G259" s="45">
        <v>83</v>
      </c>
      <c r="H259" s="45"/>
      <c r="I259" s="45">
        <f t="shared" si="53"/>
        <v>4971.5153500000006</v>
      </c>
      <c r="J259" s="68">
        <f t="shared" si="57"/>
        <v>165.71717833333335</v>
      </c>
      <c r="K259" s="54">
        <v>15</v>
      </c>
      <c r="L259" s="45">
        <f t="shared" si="58"/>
        <v>2485.7576750000003</v>
      </c>
      <c r="M259" s="84"/>
    </row>
    <row r="260" spans="1:13" ht="18.75" customHeight="1" thickBot="1" x14ac:dyDescent="0.3">
      <c r="B260" s="54" t="s">
        <v>523</v>
      </c>
      <c r="C260" s="46" t="s">
        <v>624</v>
      </c>
      <c r="D260" s="46" t="s">
        <v>620</v>
      </c>
      <c r="E260" s="111">
        <v>43480</v>
      </c>
      <c r="F260" s="45">
        <v>4888.5153500000006</v>
      </c>
      <c r="G260" s="45">
        <v>83</v>
      </c>
      <c r="H260" s="45"/>
      <c r="I260" s="45">
        <f t="shared" si="53"/>
        <v>4971.5153500000006</v>
      </c>
      <c r="J260" s="68">
        <f t="shared" si="57"/>
        <v>165.71717833333335</v>
      </c>
      <c r="K260" s="54">
        <v>15</v>
      </c>
      <c r="L260" s="45">
        <f t="shared" si="58"/>
        <v>2485.7576750000003</v>
      </c>
      <c r="M260" s="84"/>
    </row>
    <row r="261" spans="1:13" ht="18.75" customHeight="1" thickBot="1" x14ac:dyDescent="0.3">
      <c r="B261" s="54" t="s">
        <v>480</v>
      </c>
      <c r="C261" s="46" t="s">
        <v>624</v>
      </c>
      <c r="D261" s="46" t="s">
        <v>620</v>
      </c>
      <c r="E261" s="111">
        <v>43480</v>
      </c>
      <c r="F261" s="45">
        <v>4888.5153500000006</v>
      </c>
      <c r="G261" s="45">
        <v>83</v>
      </c>
      <c r="H261" s="45"/>
      <c r="I261" s="45">
        <f t="shared" si="53"/>
        <v>4971.5153500000006</v>
      </c>
      <c r="J261" s="68">
        <f t="shared" si="57"/>
        <v>165.71717833333335</v>
      </c>
      <c r="K261" s="54">
        <v>15</v>
      </c>
      <c r="L261" s="45">
        <f t="shared" si="58"/>
        <v>2485.7576750000003</v>
      </c>
      <c r="M261" s="84"/>
    </row>
    <row r="262" spans="1:13" ht="18.75" customHeight="1" thickBot="1" x14ac:dyDescent="0.3">
      <c r="B262" s="54" t="s">
        <v>477</v>
      </c>
      <c r="C262" s="46" t="s">
        <v>624</v>
      </c>
      <c r="D262" s="46" t="s">
        <v>620</v>
      </c>
      <c r="E262" s="111">
        <v>43480</v>
      </c>
      <c r="F262" s="45">
        <v>4888.5153500000006</v>
      </c>
      <c r="G262" s="45">
        <v>83</v>
      </c>
      <c r="H262" s="45"/>
      <c r="I262" s="45">
        <f t="shared" si="53"/>
        <v>4971.5153500000006</v>
      </c>
      <c r="J262" s="68">
        <f t="shared" si="57"/>
        <v>165.71717833333335</v>
      </c>
      <c r="K262" s="54">
        <v>15</v>
      </c>
      <c r="L262" s="45">
        <f t="shared" si="58"/>
        <v>2485.7576750000003</v>
      </c>
      <c r="M262" s="84"/>
    </row>
    <row r="263" spans="1:13" ht="23.25" customHeight="1" thickBot="1" x14ac:dyDescent="0.3">
      <c r="B263" s="54" t="s">
        <v>529</v>
      </c>
      <c r="C263" s="46" t="s">
        <v>624</v>
      </c>
      <c r="D263" s="46" t="s">
        <v>620</v>
      </c>
      <c r="E263" s="111">
        <v>43344</v>
      </c>
      <c r="F263" s="45">
        <v>4888.5153500000006</v>
      </c>
      <c r="G263" s="45">
        <v>83</v>
      </c>
      <c r="H263" s="45"/>
      <c r="I263" s="45">
        <f t="shared" si="53"/>
        <v>4971.5153500000006</v>
      </c>
      <c r="J263" s="68">
        <f t="shared" si="57"/>
        <v>165.71717833333335</v>
      </c>
      <c r="K263" s="54">
        <v>15</v>
      </c>
      <c r="L263" s="45">
        <f t="shared" si="58"/>
        <v>2485.7576750000003</v>
      </c>
      <c r="M263" s="84"/>
    </row>
    <row r="264" spans="1:13" ht="18.75" customHeight="1" thickBot="1" x14ac:dyDescent="0.3">
      <c r="B264" s="54" t="s">
        <v>501</v>
      </c>
      <c r="C264" s="46" t="s">
        <v>624</v>
      </c>
      <c r="D264" s="46" t="s">
        <v>620</v>
      </c>
      <c r="E264" s="111">
        <v>43537</v>
      </c>
      <c r="F264" s="45">
        <v>4888.5153500000006</v>
      </c>
      <c r="G264" s="45">
        <v>83</v>
      </c>
      <c r="H264" s="45"/>
      <c r="I264" s="45">
        <f t="shared" si="53"/>
        <v>4971.5153500000006</v>
      </c>
      <c r="J264" s="68">
        <f t="shared" si="57"/>
        <v>165.71717833333335</v>
      </c>
      <c r="K264" s="54">
        <v>15</v>
      </c>
      <c r="L264" s="45">
        <f t="shared" si="58"/>
        <v>2485.7576750000003</v>
      </c>
      <c r="M264" s="84"/>
    </row>
    <row r="265" spans="1:13" ht="18" customHeight="1" thickBot="1" x14ac:dyDescent="0.3">
      <c r="B265" s="54" t="s">
        <v>545</v>
      </c>
      <c r="C265" s="46" t="s">
        <v>485</v>
      </c>
      <c r="D265" s="46" t="s">
        <v>620</v>
      </c>
      <c r="E265" s="111">
        <v>43647</v>
      </c>
      <c r="F265" s="45">
        <v>4888.5153500000006</v>
      </c>
      <c r="G265" s="45">
        <v>83</v>
      </c>
      <c r="H265" s="45"/>
      <c r="I265" s="45">
        <f t="shared" si="53"/>
        <v>4971.5153500000006</v>
      </c>
      <c r="J265" s="68">
        <f t="shared" si="57"/>
        <v>165.71717833333335</v>
      </c>
      <c r="K265" s="54">
        <v>15</v>
      </c>
      <c r="L265" s="45">
        <f t="shared" si="58"/>
        <v>2485.7576750000003</v>
      </c>
      <c r="M265" s="84"/>
    </row>
    <row r="266" spans="1:13" ht="18" customHeight="1" thickBot="1" x14ac:dyDescent="0.3">
      <c r="B266" s="54" t="s">
        <v>546</v>
      </c>
      <c r="C266" s="46" t="s">
        <v>485</v>
      </c>
      <c r="D266" s="46" t="s">
        <v>620</v>
      </c>
      <c r="E266" s="111">
        <v>43647</v>
      </c>
      <c r="F266" s="45">
        <v>4888.5153500000006</v>
      </c>
      <c r="G266" s="45">
        <v>83</v>
      </c>
      <c r="H266" s="45"/>
      <c r="I266" s="45">
        <f t="shared" si="53"/>
        <v>4971.5153500000006</v>
      </c>
      <c r="J266" s="68">
        <f t="shared" si="57"/>
        <v>165.71717833333335</v>
      </c>
      <c r="K266" s="54">
        <v>15</v>
      </c>
      <c r="L266" s="45">
        <f t="shared" si="58"/>
        <v>2485.7576750000003</v>
      </c>
      <c r="M266" s="84"/>
    </row>
    <row r="267" spans="1:13" ht="18" customHeight="1" thickBot="1" x14ac:dyDescent="0.3">
      <c r="B267" s="54" t="s">
        <v>547</v>
      </c>
      <c r="C267" s="46" t="s">
        <v>485</v>
      </c>
      <c r="D267" s="46" t="s">
        <v>620</v>
      </c>
      <c r="E267" s="111">
        <v>43647</v>
      </c>
      <c r="F267" s="45">
        <v>4888.5153500000006</v>
      </c>
      <c r="G267" s="45">
        <v>83</v>
      </c>
      <c r="H267" s="45"/>
      <c r="I267" s="45">
        <f t="shared" si="53"/>
        <v>4971.5153500000006</v>
      </c>
      <c r="J267" s="68">
        <f t="shared" si="57"/>
        <v>165.71717833333335</v>
      </c>
      <c r="K267" s="54">
        <v>15</v>
      </c>
      <c r="L267" s="45">
        <f t="shared" si="58"/>
        <v>2485.7576750000003</v>
      </c>
      <c r="M267" s="84"/>
    </row>
    <row r="268" spans="1:13" ht="21" customHeight="1" thickBot="1" x14ac:dyDescent="0.3">
      <c r="B268" s="54" t="s">
        <v>254</v>
      </c>
      <c r="C268" s="46" t="s">
        <v>485</v>
      </c>
      <c r="D268" s="46" t="s">
        <v>620</v>
      </c>
      <c r="E268" s="111">
        <v>43368</v>
      </c>
      <c r="F268" s="45">
        <v>4888.5153500000006</v>
      </c>
      <c r="G268" s="45">
        <v>83</v>
      </c>
      <c r="H268" s="45"/>
      <c r="I268" s="45">
        <f t="shared" si="53"/>
        <v>4971.5153500000006</v>
      </c>
      <c r="J268" s="68">
        <f t="shared" si="57"/>
        <v>165.71717833333335</v>
      </c>
      <c r="K268" s="54">
        <v>15</v>
      </c>
      <c r="L268" s="45">
        <f t="shared" si="58"/>
        <v>2485.7576750000003</v>
      </c>
      <c r="M268" s="84"/>
    </row>
    <row r="269" spans="1:13" ht="24" customHeight="1" thickBot="1" x14ac:dyDescent="0.3">
      <c r="B269" s="72" t="s">
        <v>522</v>
      </c>
      <c r="C269" s="46" t="s">
        <v>425</v>
      </c>
      <c r="D269" s="46" t="s">
        <v>620</v>
      </c>
      <c r="E269" s="313">
        <v>42932</v>
      </c>
      <c r="F269" s="45">
        <v>4888.5153500000006</v>
      </c>
      <c r="G269" s="45">
        <v>83</v>
      </c>
      <c r="H269" s="315"/>
      <c r="I269" s="45">
        <f t="shared" si="53"/>
        <v>4971.5153500000006</v>
      </c>
      <c r="J269" s="68">
        <f t="shared" si="57"/>
        <v>165.71717833333335</v>
      </c>
      <c r="K269" s="54">
        <v>15</v>
      </c>
      <c r="L269" s="45">
        <f t="shared" si="58"/>
        <v>2485.7576750000003</v>
      </c>
      <c r="M269" s="84"/>
    </row>
    <row r="270" spans="1:13" ht="21.75" customHeight="1" thickBot="1" x14ac:dyDescent="0.3">
      <c r="B270" s="72" t="s">
        <v>539</v>
      </c>
      <c r="C270" s="67" t="s">
        <v>538</v>
      </c>
      <c r="D270" s="46" t="s">
        <v>620</v>
      </c>
      <c r="E270" s="121">
        <v>43556</v>
      </c>
      <c r="F270" s="68">
        <v>4888.5153500000006</v>
      </c>
      <c r="G270" s="45">
        <v>83</v>
      </c>
      <c r="H270" s="68"/>
      <c r="I270" s="45">
        <f t="shared" si="53"/>
        <v>4971.5153500000006</v>
      </c>
      <c r="J270" s="68">
        <f t="shared" si="57"/>
        <v>165.71717833333335</v>
      </c>
      <c r="K270" s="54">
        <v>15</v>
      </c>
      <c r="L270" s="45">
        <f t="shared" si="58"/>
        <v>2485.7576750000003</v>
      </c>
      <c r="M270" s="84"/>
    </row>
    <row r="271" spans="1:13" s="98" customFormat="1" ht="24" customHeight="1" thickBot="1" x14ac:dyDescent="0.3">
      <c r="A271" s="282"/>
      <c r="B271" s="46" t="s">
        <v>565</v>
      </c>
      <c r="C271" s="46" t="s">
        <v>71</v>
      </c>
      <c r="D271" s="46" t="s">
        <v>620</v>
      </c>
      <c r="E271" s="111">
        <v>43601</v>
      </c>
      <c r="F271" s="45">
        <v>4888.5153500000006</v>
      </c>
      <c r="G271" s="45">
        <v>83</v>
      </c>
      <c r="H271" s="45"/>
      <c r="I271" s="45">
        <f t="shared" si="53"/>
        <v>4971.5153500000006</v>
      </c>
      <c r="J271" s="68">
        <f t="shared" si="57"/>
        <v>165.71717833333335</v>
      </c>
      <c r="K271" s="54">
        <v>15</v>
      </c>
      <c r="L271" s="45">
        <f t="shared" si="58"/>
        <v>2485.7576750000003</v>
      </c>
      <c r="M271" s="84"/>
    </row>
    <row r="272" spans="1:13" ht="24" customHeight="1" thickBot="1" x14ac:dyDescent="0.3">
      <c r="B272" s="46" t="s">
        <v>260</v>
      </c>
      <c r="C272" s="46" t="s">
        <v>474</v>
      </c>
      <c r="D272" s="46" t="s">
        <v>620</v>
      </c>
      <c r="E272" s="111"/>
      <c r="F272" s="235">
        <v>6370.72</v>
      </c>
      <c r="G272" s="45"/>
      <c r="H272" s="45">
        <v>164.94</v>
      </c>
      <c r="I272" s="45">
        <f t="shared" si="53"/>
        <v>6205.7800000000007</v>
      </c>
      <c r="J272" s="68">
        <f t="shared" si="57"/>
        <v>206.85933333333335</v>
      </c>
      <c r="K272" s="54">
        <v>15</v>
      </c>
      <c r="L272" s="45">
        <f t="shared" si="58"/>
        <v>3102.8900000000003</v>
      </c>
      <c r="M272" s="84"/>
    </row>
    <row r="273" spans="1:13" ht="21.75" customHeight="1" thickBot="1" x14ac:dyDescent="0.3">
      <c r="B273" s="46" t="s">
        <v>243</v>
      </c>
      <c r="C273" s="46" t="s">
        <v>96</v>
      </c>
      <c r="D273" s="46" t="s">
        <v>620</v>
      </c>
      <c r="E273" s="111">
        <v>43344</v>
      </c>
      <c r="F273" s="45">
        <v>4643.01</v>
      </c>
      <c r="G273" s="45">
        <v>83</v>
      </c>
      <c r="H273" s="45"/>
      <c r="I273" s="45">
        <f t="shared" si="53"/>
        <v>4726.01</v>
      </c>
      <c r="J273" s="68">
        <f t="shared" si="57"/>
        <v>157.53366666666668</v>
      </c>
      <c r="K273" s="54">
        <v>15</v>
      </c>
      <c r="L273" s="45">
        <f t="shared" si="58"/>
        <v>2363.0050000000001</v>
      </c>
      <c r="M273" s="84"/>
    </row>
    <row r="274" spans="1:13" ht="18" customHeight="1" thickBot="1" x14ac:dyDescent="0.3">
      <c r="B274" s="54" t="s">
        <v>535</v>
      </c>
      <c r="C274" s="46" t="s">
        <v>96</v>
      </c>
      <c r="D274" s="46" t="s">
        <v>620</v>
      </c>
      <c r="E274" s="111">
        <v>43617</v>
      </c>
      <c r="F274" s="45">
        <v>4643.01</v>
      </c>
      <c r="G274" s="45">
        <v>83</v>
      </c>
      <c r="H274" s="45"/>
      <c r="I274" s="45">
        <f>F274-H274+G274</f>
        <v>4726.01</v>
      </c>
      <c r="J274" s="68">
        <f t="shared" si="57"/>
        <v>157.53366666666668</v>
      </c>
      <c r="K274" s="54">
        <v>15</v>
      </c>
      <c r="L274" s="45">
        <f t="shared" si="58"/>
        <v>2363.0050000000001</v>
      </c>
      <c r="M274" s="84"/>
    </row>
    <row r="276" spans="1:13" ht="18" customHeight="1" thickBot="1" x14ac:dyDescent="0.3">
      <c r="A276" s="93"/>
      <c r="B276" s="57"/>
      <c r="C276" s="55"/>
      <c r="D276" s="55"/>
      <c r="E276" s="115"/>
      <c r="F276" s="56"/>
      <c r="G276" s="56"/>
      <c r="H276" s="56"/>
      <c r="I276" s="56"/>
      <c r="J276" s="56"/>
      <c r="K276" s="57"/>
      <c r="L276" s="56"/>
      <c r="M276" s="84"/>
    </row>
    <row r="277" spans="1:13" ht="17.25" customHeight="1" thickBot="1" x14ac:dyDescent="0.3">
      <c r="B277" s="330" t="s">
        <v>621</v>
      </c>
      <c r="C277" s="330"/>
      <c r="D277" s="330"/>
      <c r="E277" s="330"/>
      <c r="F277" s="330"/>
      <c r="G277" s="330"/>
      <c r="H277" s="330"/>
      <c r="I277" s="330"/>
      <c r="J277" s="330"/>
      <c r="K277" s="330"/>
      <c r="L277" s="330"/>
      <c r="M277" s="84"/>
    </row>
    <row r="278" spans="1:13" ht="35.25" customHeight="1" thickBot="1" x14ac:dyDescent="0.3">
      <c r="B278" s="106" t="s">
        <v>0</v>
      </c>
      <c r="C278" s="106" t="s">
        <v>1</v>
      </c>
      <c r="D278" s="106" t="s">
        <v>2</v>
      </c>
      <c r="E278" s="113" t="s">
        <v>492</v>
      </c>
      <c r="F278" s="49" t="s">
        <v>3</v>
      </c>
      <c r="G278" s="49" t="s">
        <v>4</v>
      </c>
      <c r="H278" s="50" t="s">
        <v>5</v>
      </c>
      <c r="I278" s="49" t="s">
        <v>6</v>
      </c>
      <c r="J278" s="49" t="s">
        <v>7</v>
      </c>
      <c r="K278" s="51" t="s">
        <v>8</v>
      </c>
      <c r="L278" s="49" t="s">
        <v>330</v>
      </c>
      <c r="M278" s="84"/>
    </row>
    <row r="279" spans="1:13" ht="24" customHeight="1" thickBot="1" x14ac:dyDescent="0.3">
      <c r="B279" s="46" t="s">
        <v>161</v>
      </c>
      <c r="C279" s="46" t="s">
        <v>162</v>
      </c>
      <c r="D279" s="46" t="s">
        <v>108</v>
      </c>
      <c r="E279" s="111">
        <v>42556</v>
      </c>
      <c r="F279" s="53">
        <v>7162.2</v>
      </c>
      <c r="G279" s="45"/>
      <c r="H279" s="45">
        <v>315.70999999999998</v>
      </c>
      <c r="I279" s="45">
        <f t="shared" ref="I279:I280" si="59">F279-H279+G279</f>
        <v>6846.49</v>
      </c>
      <c r="J279" s="45">
        <f>I279/30.4</f>
        <v>225.21348684210525</v>
      </c>
      <c r="K279" s="54">
        <v>15</v>
      </c>
      <c r="L279" s="45">
        <f t="shared" ref="L279:L304" si="60">J279*K279-M279</f>
        <v>3378.2023026315787</v>
      </c>
      <c r="M279" s="84"/>
    </row>
    <row r="280" spans="1:13" ht="24" customHeight="1" thickBot="1" x14ac:dyDescent="0.3">
      <c r="B280" s="46" t="s">
        <v>323</v>
      </c>
      <c r="C280" s="46" t="s">
        <v>111</v>
      </c>
      <c r="D280" s="46" t="s">
        <v>108</v>
      </c>
      <c r="E280" s="111">
        <v>43344</v>
      </c>
      <c r="F280" s="53">
        <v>7125.9750000000004</v>
      </c>
      <c r="G280" s="45"/>
      <c r="H280" s="45">
        <v>311.77999999999997</v>
      </c>
      <c r="I280" s="45">
        <f t="shared" si="59"/>
        <v>6814.1950000000006</v>
      </c>
      <c r="J280" s="45">
        <f t="shared" ref="J280" si="61">I280/30.4</f>
        <v>224.15115131578949</v>
      </c>
      <c r="K280" s="54">
        <v>15</v>
      </c>
      <c r="L280" s="45">
        <f t="shared" si="60"/>
        <v>3362.2672697368425</v>
      </c>
      <c r="M280" s="84"/>
    </row>
    <row r="281" spans="1:13" ht="24" customHeight="1" thickBot="1" x14ac:dyDescent="0.3">
      <c r="B281" s="46" t="s">
        <v>290</v>
      </c>
      <c r="C281" s="46" t="s">
        <v>70</v>
      </c>
      <c r="D281" s="46" t="s">
        <v>108</v>
      </c>
      <c r="E281" s="111">
        <v>43344</v>
      </c>
      <c r="F281" s="45">
        <v>3295.44</v>
      </c>
      <c r="G281" s="45">
        <v>300</v>
      </c>
      <c r="H281" s="45"/>
      <c r="I281" s="45">
        <f t="shared" ref="I281:I287" si="62">F281-H281+G281</f>
        <v>3595.44</v>
      </c>
      <c r="J281" s="45">
        <f t="shared" ref="J281:J284" si="63">I281/30</f>
        <v>119.848</v>
      </c>
      <c r="K281" s="54">
        <v>15</v>
      </c>
      <c r="L281" s="45">
        <f t="shared" si="60"/>
        <v>1797.72</v>
      </c>
      <c r="M281" s="84"/>
    </row>
    <row r="282" spans="1:13" ht="24" customHeight="1" thickBot="1" x14ac:dyDescent="0.3">
      <c r="B282" s="46" t="s">
        <v>291</v>
      </c>
      <c r="C282" s="46" t="s">
        <v>70</v>
      </c>
      <c r="D282" s="46" t="s">
        <v>108</v>
      </c>
      <c r="E282" s="111">
        <v>43344</v>
      </c>
      <c r="F282" s="45">
        <v>3295.44</v>
      </c>
      <c r="G282" s="45">
        <v>300</v>
      </c>
      <c r="H282" s="45"/>
      <c r="I282" s="45">
        <f t="shared" si="62"/>
        <v>3595.44</v>
      </c>
      <c r="J282" s="45">
        <f t="shared" si="63"/>
        <v>119.848</v>
      </c>
      <c r="K282" s="54">
        <v>15</v>
      </c>
      <c r="L282" s="45">
        <f t="shared" si="60"/>
        <v>1797.72</v>
      </c>
      <c r="M282" s="84"/>
    </row>
    <row r="283" spans="1:13" ht="24" customHeight="1" thickBot="1" x14ac:dyDescent="0.3">
      <c r="B283" s="46" t="s">
        <v>393</v>
      </c>
      <c r="C283" s="46" t="s">
        <v>70</v>
      </c>
      <c r="D283" s="46" t="s">
        <v>108</v>
      </c>
      <c r="E283" s="111">
        <v>43344</v>
      </c>
      <c r="F283" s="45">
        <v>3295.44</v>
      </c>
      <c r="G283" s="45">
        <v>300</v>
      </c>
      <c r="H283" s="45"/>
      <c r="I283" s="45">
        <f t="shared" si="62"/>
        <v>3595.44</v>
      </c>
      <c r="J283" s="45">
        <f t="shared" si="63"/>
        <v>119.848</v>
      </c>
      <c r="K283" s="54">
        <v>15</v>
      </c>
      <c r="L283" s="45">
        <f t="shared" si="60"/>
        <v>1797.72</v>
      </c>
      <c r="M283" s="84"/>
    </row>
    <row r="284" spans="1:13" ht="24" customHeight="1" thickBot="1" x14ac:dyDescent="0.3">
      <c r="B284" s="78" t="s">
        <v>102</v>
      </c>
      <c r="C284" s="46" t="s">
        <v>70</v>
      </c>
      <c r="D284" s="46" t="s">
        <v>108</v>
      </c>
      <c r="E284" s="111">
        <v>43344</v>
      </c>
      <c r="F284" s="45">
        <v>3295.44</v>
      </c>
      <c r="G284" s="45">
        <v>300</v>
      </c>
      <c r="H284" s="45">
        <v>0</v>
      </c>
      <c r="I284" s="45">
        <f t="shared" si="62"/>
        <v>3595.44</v>
      </c>
      <c r="J284" s="45">
        <f t="shared" si="63"/>
        <v>119.848</v>
      </c>
      <c r="K284" s="54">
        <v>15</v>
      </c>
      <c r="L284" s="45">
        <f t="shared" si="60"/>
        <v>1797.72</v>
      </c>
      <c r="M284" s="84"/>
    </row>
    <row r="285" spans="1:13" s="281" customFormat="1" ht="24" customHeight="1" thickBot="1" x14ac:dyDescent="0.3">
      <c r="A285" s="282"/>
      <c r="B285" s="46" t="s">
        <v>479</v>
      </c>
      <c r="C285" s="46" t="s">
        <v>70</v>
      </c>
      <c r="D285" s="46" t="s">
        <v>108</v>
      </c>
      <c r="E285" s="111">
        <v>43497</v>
      </c>
      <c r="F285" s="45">
        <v>3295.44</v>
      </c>
      <c r="G285" s="45">
        <v>300</v>
      </c>
      <c r="H285" s="45">
        <v>0</v>
      </c>
      <c r="I285" s="45">
        <f t="shared" ref="I285" si="64">F285-H285+G285</f>
        <v>3595.44</v>
      </c>
      <c r="J285" s="45">
        <f>I285/30</f>
        <v>119.848</v>
      </c>
      <c r="K285" s="54">
        <v>15</v>
      </c>
      <c r="L285" s="45">
        <f t="shared" si="60"/>
        <v>1797.72</v>
      </c>
      <c r="M285" s="84"/>
    </row>
    <row r="286" spans="1:13" ht="22.5" customHeight="1" thickBot="1" x14ac:dyDescent="0.3">
      <c r="B286" s="86" t="s">
        <v>294</v>
      </c>
      <c r="C286" s="86" t="s">
        <v>70</v>
      </c>
      <c r="D286" s="86" t="s">
        <v>108</v>
      </c>
      <c r="E286" s="112">
        <v>43027</v>
      </c>
      <c r="F286" s="85">
        <v>3710.78</v>
      </c>
      <c r="G286" s="85">
        <v>300</v>
      </c>
      <c r="H286" s="85"/>
      <c r="I286" s="85">
        <f>F286-H286+G286</f>
        <v>4010.78</v>
      </c>
      <c r="J286" s="85">
        <f t="shared" ref="J286:J302" si="65">I286/30</f>
        <v>133.69266666666667</v>
      </c>
      <c r="K286" s="80">
        <v>15</v>
      </c>
      <c r="L286" s="85">
        <f t="shared" si="60"/>
        <v>2005.39</v>
      </c>
      <c r="M286" s="84"/>
    </row>
    <row r="287" spans="1:13" ht="22.5" customHeight="1" thickBot="1" x14ac:dyDescent="0.3">
      <c r="B287" s="46" t="s">
        <v>424</v>
      </c>
      <c r="C287" s="46" t="s">
        <v>124</v>
      </c>
      <c r="D287" s="46" t="s">
        <v>108</v>
      </c>
      <c r="E287" s="112">
        <v>43374</v>
      </c>
      <c r="F287" s="85">
        <v>3710.78</v>
      </c>
      <c r="G287" s="85">
        <v>300</v>
      </c>
      <c r="H287" s="45"/>
      <c r="I287" s="45">
        <f t="shared" si="62"/>
        <v>4010.78</v>
      </c>
      <c r="J287" s="45">
        <f t="shared" si="65"/>
        <v>133.69266666666667</v>
      </c>
      <c r="K287" s="80">
        <v>15</v>
      </c>
      <c r="L287" s="85">
        <f t="shared" si="60"/>
        <v>2005.39</v>
      </c>
      <c r="M287" s="84"/>
    </row>
    <row r="288" spans="1:13" ht="22.5" customHeight="1" thickBot="1" x14ac:dyDescent="0.3">
      <c r="B288" s="46" t="s">
        <v>429</v>
      </c>
      <c r="C288" s="46" t="s">
        <v>124</v>
      </c>
      <c r="D288" s="46" t="s">
        <v>108</v>
      </c>
      <c r="E288" s="112">
        <v>43397</v>
      </c>
      <c r="F288" s="85">
        <v>3710.78</v>
      </c>
      <c r="G288" s="85">
        <v>300</v>
      </c>
      <c r="H288" s="45"/>
      <c r="I288" s="45">
        <f>F288-H288+G288</f>
        <v>4010.78</v>
      </c>
      <c r="J288" s="45">
        <f t="shared" si="65"/>
        <v>133.69266666666667</v>
      </c>
      <c r="K288" s="80">
        <v>15</v>
      </c>
      <c r="L288" s="85">
        <f t="shared" si="60"/>
        <v>2005.39</v>
      </c>
      <c r="M288" s="84"/>
    </row>
    <row r="289" spans="2:13" ht="22.5" customHeight="1" thickBot="1" x14ac:dyDescent="0.3">
      <c r="B289" s="46" t="s">
        <v>295</v>
      </c>
      <c r="C289" s="46" t="s">
        <v>114</v>
      </c>
      <c r="D289" s="46" t="s">
        <v>108</v>
      </c>
      <c r="E289" s="111" t="s">
        <v>494</v>
      </c>
      <c r="F289" s="45">
        <v>3883.32</v>
      </c>
      <c r="G289" s="45">
        <v>228.76</v>
      </c>
      <c r="H289" s="45"/>
      <c r="I289" s="45">
        <f t="shared" ref="I289:I302" si="66">F289-H289+G289</f>
        <v>4112.08</v>
      </c>
      <c r="J289" s="45">
        <f t="shared" si="65"/>
        <v>137.06933333333333</v>
      </c>
      <c r="K289" s="80">
        <v>15</v>
      </c>
      <c r="L289" s="85">
        <f t="shared" si="60"/>
        <v>2056.04</v>
      </c>
      <c r="M289" s="84"/>
    </row>
    <row r="290" spans="2:13" ht="22.5" customHeight="1" thickBot="1" x14ac:dyDescent="0.3">
      <c r="B290" s="72" t="s">
        <v>374</v>
      </c>
      <c r="C290" s="46" t="s">
        <v>423</v>
      </c>
      <c r="D290" s="46" t="s">
        <v>108</v>
      </c>
      <c r="E290" s="111">
        <v>42248</v>
      </c>
      <c r="F290" s="45">
        <v>3710.7804000000001</v>
      </c>
      <c r="G290" s="45">
        <v>300</v>
      </c>
      <c r="H290" s="45"/>
      <c r="I290" s="45">
        <f t="shared" si="66"/>
        <v>4010.7804000000001</v>
      </c>
      <c r="J290" s="45">
        <f t="shared" si="65"/>
        <v>133.69268</v>
      </c>
      <c r="K290" s="80">
        <v>15</v>
      </c>
      <c r="L290" s="85">
        <f t="shared" si="60"/>
        <v>2005.3901999999998</v>
      </c>
      <c r="M290" s="84"/>
    </row>
    <row r="291" spans="2:13" ht="22.5" customHeight="1" thickBot="1" x14ac:dyDescent="0.3">
      <c r="B291" s="67" t="s">
        <v>289</v>
      </c>
      <c r="C291" s="46" t="s">
        <v>15</v>
      </c>
      <c r="D291" s="67" t="s">
        <v>108</v>
      </c>
      <c r="E291" s="121">
        <v>43344</v>
      </c>
      <c r="F291" s="70">
        <v>6023.8469999999998</v>
      </c>
      <c r="G291" s="68"/>
      <c r="H291" s="68">
        <v>103.56</v>
      </c>
      <c r="I291" s="45">
        <f t="shared" si="66"/>
        <v>5920.2869999999994</v>
      </c>
      <c r="J291" s="45">
        <f t="shared" si="65"/>
        <v>197.34289999999999</v>
      </c>
      <c r="K291" s="80">
        <v>15</v>
      </c>
      <c r="L291" s="85">
        <f t="shared" si="60"/>
        <v>2960.1434999999997</v>
      </c>
      <c r="M291" s="84"/>
    </row>
    <row r="292" spans="2:13" ht="22.5" customHeight="1" thickBot="1" x14ac:dyDescent="0.3">
      <c r="B292" s="72" t="s">
        <v>372</v>
      </c>
      <c r="C292" s="46" t="s">
        <v>111</v>
      </c>
      <c r="D292" s="67" t="s">
        <v>108</v>
      </c>
      <c r="E292" s="121">
        <v>43374</v>
      </c>
      <c r="F292" s="53">
        <v>5300</v>
      </c>
      <c r="G292" s="68"/>
      <c r="H292" s="45">
        <v>113.13</v>
      </c>
      <c r="I292" s="45">
        <f t="shared" si="66"/>
        <v>5186.87</v>
      </c>
      <c r="J292" s="45">
        <f t="shared" si="65"/>
        <v>172.89566666666667</v>
      </c>
      <c r="K292" s="80">
        <v>15</v>
      </c>
      <c r="L292" s="85">
        <f t="shared" si="60"/>
        <v>2593.4349999999999</v>
      </c>
      <c r="M292" s="84"/>
    </row>
    <row r="293" spans="2:13" ht="22.5" customHeight="1" thickBot="1" x14ac:dyDescent="0.3">
      <c r="B293" s="72" t="s">
        <v>342</v>
      </c>
      <c r="C293" s="46" t="s">
        <v>15</v>
      </c>
      <c r="D293" s="67" t="s">
        <v>108</v>
      </c>
      <c r="E293" s="121">
        <v>43344</v>
      </c>
      <c r="F293" s="53">
        <v>5920.2</v>
      </c>
      <c r="G293" s="68"/>
      <c r="H293" s="45">
        <v>103.56</v>
      </c>
      <c r="I293" s="45">
        <f t="shared" si="66"/>
        <v>5816.6399999999994</v>
      </c>
      <c r="J293" s="45">
        <f t="shared" si="65"/>
        <v>193.88799999999998</v>
      </c>
      <c r="K293" s="80">
        <v>15</v>
      </c>
      <c r="L293" s="85">
        <f t="shared" si="60"/>
        <v>2908.3199999999997</v>
      </c>
      <c r="M293" s="84"/>
    </row>
    <row r="294" spans="2:13" ht="22.5" customHeight="1" thickBot="1" x14ac:dyDescent="0.3">
      <c r="B294" s="47" t="s">
        <v>112</v>
      </c>
      <c r="C294" s="47" t="s">
        <v>113</v>
      </c>
      <c r="D294" s="296" t="s">
        <v>108</v>
      </c>
      <c r="E294" s="297">
        <v>42248</v>
      </c>
      <c r="F294" s="58">
        <v>6716.4461999999994</v>
      </c>
      <c r="G294" s="58"/>
      <c r="H294" s="58">
        <v>213.83099999999999</v>
      </c>
      <c r="I294" s="45">
        <f t="shared" si="66"/>
        <v>6502.6151999999993</v>
      </c>
      <c r="J294" s="45">
        <f t="shared" si="65"/>
        <v>216.75383999999997</v>
      </c>
      <c r="K294" s="295">
        <v>15</v>
      </c>
      <c r="L294" s="85">
        <f t="shared" si="60"/>
        <v>3251.3075999999996</v>
      </c>
      <c r="M294" s="84"/>
    </row>
    <row r="295" spans="2:13" ht="22.5" customHeight="1" thickBot="1" x14ac:dyDescent="0.3">
      <c r="B295" s="46" t="s">
        <v>377</v>
      </c>
      <c r="C295" s="46" t="s">
        <v>189</v>
      </c>
      <c r="D295" s="67" t="s">
        <v>108</v>
      </c>
      <c r="E295" s="121">
        <v>43344</v>
      </c>
      <c r="F295" s="53">
        <v>5725</v>
      </c>
      <c r="G295" s="45"/>
      <c r="H295" s="45">
        <v>159.37</v>
      </c>
      <c r="I295" s="45">
        <f t="shared" si="66"/>
        <v>5565.63</v>
      </c>
      <c r="J295" s="45">
        <f t="shared" si="65"/>
        <v>185.52100000000002</v>
      </c>
      <c r="K295" s="54">
        <v>15</v>
      </c>
      <c r="L295" s="85">
        <f t="shared" si="60"/>
        <v>2782.8150000000001</v>
      </c>
      <c r="M295" s="84"/>
    </row>
    <row r="296" spans="2:13" ht="22.5" customHeight="1" thickBot="1" x14ac:dyDescent="0.3">
      <c r="B296" s="72" t="s">
        <v>422</v>
      </c>
      <c r="C296" s="46" t="s">
        <v>189</v>
      </c>
      <c r="D296" s="67" t="s">
        <v>108</v>
      </c>
      <c r="E296" s="121">
        <v>43359</v>
      </c>
      <c r="F296" s="53">
        <v>5725</v>
      </c>
      <c r="G296" s="45"/>
      <c r="H296" s="45">
        <v>159.37</v>
      </c>
      <c r="I296" s="45">
        <f t="shared" si="66"/>
        <v>5565.63</v>
      </c>
      <c r="J296" s="45">
        <f t="shared" si="65"/>
        <v>185.52100000000002</v>
      </c>
      <c r="K296" s="54">
        <v>15</v>
      </c>
      <c r="L296" s="85">
        <f t="shared" si="60"/>
        <v>2782.8150000000001</v>
      </c>
      <c r="M296" s="84"/>
    </row>
    <row r="297" spans="2:13" ht="22.5" customHeight="1" thickBot="1" x14ac:dyDescent="0.3">
      <c r="B297" s="72" t="s">
        <v>564</v>
      </c>
      <c r="C297" s="46" t="s">
        <v>516</v>
      </c>
      <c r="D297" s="67" t="s">
        <v>108</v>
      </c>
      <c r="E297" s="121">
        <v>43575</v>
      </c>
      <c r="F297" s="53">
        <v>5725</v>
      </c>
      <c r="G297" s="45"/>
      <c r="H297" s="45">
        <v>159.37</v>
      </c>
      <c r="I297" s="45">
        <f t="shared" si="66"/>
        <v>5565.63</v>
      </c>
      <c r="J297" s="45">
        <f t="shared" si="65"/>
        <v>185.52100000000002</v>
      </c>
      <c r="K297" s="54">
        <v>15</v>
      </c>
      <c r="L297" s="85">
        <f t="shared" si="60"/>
        <v>2782.8150000000001</v>
      </c>
      <c r="M297" s="84"/>
    </row>
    <row r="298" spans="2:13" ht="22.5" customHeight="1" thickBot="1" x14ac:dyDescent="0.3">
      <c r="B298" s="72" t="s">
        <v>497</v>
      </c>
      <c r="C298" s="46" t="s">
        <v>111</v>
      </c>
      <c r="D298" s="67" t="s">
        <v>108</v>
      </c>
      <c r="E298" s="121">
        <v>43511</v>
      </c>
      <c r="F298" s="235">
        <v>7125.9750000000004</v>
      </c>
      <c r="G298" s="45"/>
      <c r="H298" s="45">
        <v>311.77999999999997</v>
      </c>
      <c r="I298" s="45">
        <f t="shared" si="66"/>
        <v>6814.1950000000006</v>
      </c>
      <c r="J298" s="45">
        <f t="shared" si="65"/>
        <v>227.13983333333334</v>
      </c>
      <c r="K298" s="54">
        <v>15</v>
      </c>
      <c r="L298" s="85">
        <f t="shared" si="60"/>
        <v>3407.0975000000003</v>
      </c>
      <c r="M298" s="84"/>
    </row>
    <row r="299" spans="2:13" ht="24" customHeight="1" thickBot="1" x14ac:dyDescent="0.3">
      <c r="B299" s="46" t="s">
        <v>404</v>
      </c>
      <c r="C299" s="46" t="s">
        <v>115</v>
      </c>
      <c r="D299" s="67" t="s">
        <v>108</v>
      </c>
      <c r="E299" s="111">
        <v>43374</v>
      </c>
      <c r="F299" s="45">
        <v>8086.4549999999999</v>
      </c>
      <c r="G299" s="45"/>
      <c r="H299" s="45">
        <v>625.30559999999991</v>
      </c>
      <c r="I299" s="45">
        <f t="shared" si="66"/>
        <v>7461.1494000000002</v>
      </c>
      <c r="J299" s="45">
        <f t="shared" si="65"/>
        <v>248.70498000000001</v>
      </c>
      <c r="K299" s="54">
        <v>15</v>
      </c>
      <c r="L299" s="85">
        <f t="shared" si="60"/>
        <v>3730.5747000000001</v>
      </c>
      <c r="M299" s="84"/>
    </row>
    <row r="300" spans="2:13" ht="24" customHeight="1" thickBot="1" x14ac:dyDescent="0.3">
      <c r="B300" s="46" t="s">
        <v>117</v>
      </c>
      <c r="C300" s="64" t="s">
        <v>116</v>
      </c>
      <c r="D300" s="67" t="s">
        <v>108</v>
      </c>
      <c r="E300" s="111">
        <v>42248</v>
      </c>
      <c r="F300" s="45">
        <v>6716.4461999999994</v>
      </c>
      <c r="G300" s="45"/>
      <c r="H300" s="45">
        <v>213.83099999999999</v>
      </c>
      <c r="I300" s="45">
        <f t="shared" si="66"/>
        <v>6502.6151999999993</v>
      </c>
      <c r="J300" s="45">
        <f t="shared" si="65"/>
        <v>216.75383999999997</v>
      </c>
      <c r="K300" s="54">
        <v>15</v>
      </c>
      <c r="L300" s="85">
        <f t="shared" si="60"/>
        <v>3251.3075999999996</v>
      </c>
      <c r="M300" s="84"/>
    </row>
    <row r="301" spans="2:13" ht="24" customHeight="1" thickBot="1" x14ac:dyDescent="0.3">
      <c r="B301" s="46" t="s">
        <v>375</v>
      </c>
      <c r="C301" s="64" t="s">
        <v>91</v>
      </c>
      <c r="D301" s="67" t="s">
        <v>108</v>
      </c>
      <c r="E301" s="111">
        <v>43344</v>
      </c>
      <c r="F301" s="45">
        <v>4643.01</v>
      </c>
      <c r="G301" s="45">
        <v>96.296400000000006</v>
      </c>
      <c r="H301" s="45">
        <v>0</v>
      </c>
      <c r="I301" s="45">
        <f t="shared" si="66"/>
        <v>4739.3064000000004</v>
      </c>
      <c r="J301" s="45">
        <f t="shared" si="65"/>
        <v>157.97688000000002</v>
      </c>
      <c r="K301" s="54">
        <v>15</v>
      </c>
      <c r="L301" s="85">
        <f t="shared" si="60"/>
        <v>2369.6532000000002</v>
      </c>
      <c r="M301" s="84"/>
    </row>
    <row r="302" spans="2:13" ht="24.75" customHeight="1" thickBot="1" x14ac:dyDescent="0.3">
      <c r="B302" s="46" t="s">
        <v>409</v>
      </c>
      <c r="C302" s="64" t="s">
        <v>452</v>
      </c>
      <c r="D302" s="67" t="s">
        <v>108</v>
      </c>
      <c r="E302" s="111">
        <v>43344</v>
      </c>
      <c r="F302" s="45">
        <v>6716.4461999999994</v>
      </c>
      <c r="G302" s="45"/>
      <c r="H302" s="45">
        <v>213.83099999999999</v>
      </c>
      <c r="I302" s="45">
        <f t="shared" si="66"/>
        <v>6502.6151999999993</v>
      </c>
      <c r="J302" s="45">
        <f t="shared" si="65"/>
        <v>216.75383999999997</v>
      </c>
      <c r="K302" s="54">
        <v>15</v>
      </c>
      <c r="L302" s="85">
        <f t="shared" si="60"/>
        <v>3251.3075999999996</v>
      </c>
      <c r="M302" s="84"/>
    </row>
    <row r="303" spans="2:13" ht="25.5" customHeight="1" thickBot="1" x14ac:dyDescent="0.3">
      <c r="B303" s="46" t="s">
        <v>445</v>
      </c>
      <c r="C303" s="64" t="s">
        <v>475</v>
      </c>
      <c r="D303" s="67" t="s">
        <v>108</v>
      </c>
      <c r="E303" s="111">
        <v>43358</v>
      </c>
      <c r="F303" s="45">
        <v>9068.67</v>
      </c>
      <c r="G303" s="45"/>
      <c r="H303" s="45">
        <v>763.27</v>
      </c>
      <c r="I303" s="45">
        <f t="shared" ref="I303" si="67">F303-H303+G303</f>
        <v>8305.4</v>
      </c>
      <c r="J303" s="45">
        <f t="shared" ref="J303" si="68">I303/30</f>
        <v>276.84666666666664</v>
      </c>
      <c r="K303" s="54">
        <v>15</v>
      </c>
      <c r="L303" s="63">
        <f t="shared" si="60"/>
        <v>4152.7</v>
      </c>
      <c r="M303" s="84"/>
    </row>
    <row r="304" spans="2:13" ht="24" customHeight="1" thickBot="1" x14ac:dyDescent="0.3">
      <c r="B304" s="78" t="s">
        <v>170</v>
      </c>
      <c r="C304" s="46" t="s">
        <v>559</v>
      </c>
      <c r="D304" s="67" t="s">
        <v>108</v>
      </c>
      <c r="E304" s="111">
        <v>42650</v>
      </c>
      <c r="F304" s="45">
        <v>7650</v>
      </c>
      <c r="G304" s="45">
        <v>0</v>
      </c>
      <c r="H304" s="45">
        <v>54.44</v>
      </c>
      <c r="I304" s="45">
        <f>F304-H304+G304</f>
        <v>7595.56</v>
      </c>
      <c r="J304" s="45">
        <f>I304/30</f>
        <v>253.18533333333335</v>
      </c>
      <c r="K304" s="54">
        <v>15</v>
      </c>
      <c r="L304" s="45">
        <f t="shared" si="60"/>
        <v>3797.78</v>
      </c>
      <c r="M304" s="84"/>
    </row>
    <row r="305" spans="2:13" s="93" customFormat="1" ht="24" customHeight="1" x14ac:dyDescent="0.25">
      <c r="B305" s="79"/>
      <c r="C305" s="55"/>
      <c r="D305" s="55"/>
      <c r="E305" s="115"/>
      <c r="F305" s="56"/>
      <c r="G305" s="56"/>
      <c r="H305" s="56"/>
      <c r="I305" s="56"/>
      <c r="J305" s="56"/>
      <c r="K305" s="57"/>
      <c r="L305" s="56"/>
      <c r="M305" s="286"/>
    </row>
    <row r="306" spans="2:13" s="93" customFormat="1" ht="24" customHeight="1" thickBot="1" x14ac:dyDescent="0.3">
      <c r="B306" s="79"/>
      <c r="C306" s="55"/>
      <c r="D306" s="55"/>
      <c r="E306" s="115"/>
      <c r="F306" s="56"/>
      <c r="G306" s="56"/>
      <c r="H306" s="56"/>
      <c r="I306" s="56"/>
      <c r="J306" s="56"/>
      <c r="K306" s="57"/>
      <c r="L306" s="56"/>
      <c r="M306" s="286"/>
    </row>
    <row r="307" spans="2:13" s="93" customFormat="1" ht="24" customHeight="1" thickBot="1" x14ac:dyDescent="0.3">
      <c r="B307" s="340" t="s">
        <v>622</v>
      </c>
      <c r="C307" s="341"/>
      <c r="D307" s="341"/>
      <c r="E307" s="341"/>
      <c r="F307" s="341"/>
      <c r="G307" s="341"/>
      <c r="H307" s="341"/>
      <c r="I307" s="341"/>
      <c r="J307" s="341"/>
      <c r="K307" s="341"/>
      <c r="L307" s="341"/>
      <c r="M307" s="286"/>
    </row>
    <row r="308" spans="2:13" ht="39" customHeight="1" thickBot="1" x14ac:dyDescent="0.3">
      <c r="B308" s="94" t="s">
        <v>0</v>
      </c>
      <c r="C308" s="94" t="s">
        <v>1</v>
      </c>
      <c r="D308" s="94" t="s">
        <v>2</v>
      </c>
      <c r="E308" s="119" t="s">
        <v>492</v>
      </c>
      <c r="F308" s="62" t="s">
        <v>3</v>
      </c>
      <c r="G308" s="62" t="s">
        <v>4</v>
      </c>
      <c r="H308" s="65" t="s">
        <v>5</v>
      </c>
      <c r="I308" s="62" t="s">
        <v>6</v>
      </c>
      <c r="J308" s="62" t="s">
        <v>7</v>
      </c>
      <c r="K308" s="66" t="s">
        <v>8</v>
      </c>
      <c r="L308" s="62" t="s">
        <v>330</v>
      </c>
      <c r="M308" s="84"/>
    </row>
    <row r="309" spans="2:13" ht="24" customHeight="1" thickBot="1" x14ac:dyDescent="0.3">
      <c r="B309" s="46" t="s">
        <v>236</v>
      </c>
      <c r="C309" s="46" t="s">
        <v>401</v>
      </c>
      <c r="D309" s="46" t="s">
        <v>118</v>
      </c>
      <c r="E309" s="111">
        <v>43354</v>
      </c>
      <c r="F309" s="45">
        <v>6323</v>
      </c>
      <c r="G309" s="45"/>
      <c r="H309" s="45">
        <v>32</v>
      </c>
      <c r="I309" s="45">
        <f>F309-H309+G309</f>
        <v>6291</v>
      </c>
      <c r="J309" s="45">
        <f>I309/30</f>
        <v>209.7</v>
      </c>
      <c r="K309" s="54">
        <v>15</v>
      </c>
      <c r="L309" s="45">
        <f t="shared" ref="L309:L325" si="69">J309*K309-M309</f>
        <v>3145.5</v>
      </c>
      <c r="M309" s="84"/>
    </row>
    <row r="310" spans="2:13" ht="24" customHeight="1" thickBot="1" x14ac:dyDescent="0.3">
      <c r="B310" s="46" t="s">
        <v>532</v>
      </c>
      <c r="C310" s="46" t="s">
        <v>91</v>
      </c>
      <c r="D310" s="46" t="s">
        <v>118</v>
      </c>
      <c r="E310" s="111">
        <v>43633</v>
      </c>
      <c r="F310" s="45">
        <v>4951</v>
      </c>
      <c r="G310" s="45"/>
      <c r="H310" s="45">
        <v>84.66</v>
      </c>
      <c r="I310" s="45">
        <v>5638.2</v>
      </c>
      <c r="J310" s="45">
        <f t="shared" ref="J310:J330" si="70">I310/30</f>
        <v>187.94</v>
      </c>
      <c r="K310" s="54">
        <v>15</v>
      </c>
      <c r="L310" s="45">
        <f t="shared" si="69"/>
        <v>2819.1</v>
      </c>
      <c r="M310" s="84"/>
    </row>
    <row r="311" spans="2:13" ht="24" customHeight="1" thickBot="1" x14ac:dyDescent="0.3">
      <c r="B311" s="67" t="s">
        <v>453</v>
      </c>
      <c r="C311" s="46" t="s">
        <v>91</v>
      </c>
      <c r="D311" s="46" t="s">
        <v>118</v>
      </c>
      <c r="E311" s="111">
        <v>43723</v>
      </c>
      <c r="F311" s="45">
        <v>6716.4461999999994</v>
      </c>
      <c r="G311" s="45"/>
      <c r="H311" s="45">
        <v>213.83099999999999</v>
      </c>
      <c r="I311" s="45">
        <f t="shared" ref="I311" si="71">F311-H311+G311</f>
        <v>6502.6151999999993</v>
      </c>
      <c r="J311" s="45">
        <f t="shared" si="70"/>
        <v>216.75383999999997</v>
      </c>
      <c r="K311" s="54">
        <v>15</v>
      </c>
      <c r="L311" s="45">
        <f t="shared" si="69"/>
        <v>3251.3075999999996</v>
      </c>
      <c r="M311" s="84"/>
    </row>
    <row r="312" spans="2:13" ht="24" customHeight="1" thickBot="1" x14ac:dyDescent="0.3">
      <c r="B312" s="46" t="s">
        <v>119</v>
      </c>
      <c r="C312" s="46" t="s">
        <v>120</v>
      </c>
      <c r="D312" s="46" t="s">
        <v>118</v>
      </c>
      <c r="E312" s="111">
        <v>43344</v>
      </c>
      <c r="F312" s="45">
        <v>6325.54</v>
      </c>
      <c r="G312" s="45"/>
      <c r="H312" s="45">
        <v>83.662999999999997</v>
      </c>
      <c r="I312" s="45">
        <f t="shared" ref="I312:I313" si="72">F312-H312+G312</f>
        <v>6241.8770000000004</v>
      </c>
      <c r="J312" s="45">
        <f t="shared" si="70"/>
        <v>208.06256666666667</v>
      </c>
      <c r="K312" s="54">
        <v>15</v>
      </c>
      <c r="L312" s="45">
        <f t="shared" si="69"/>
        <v>3120.9385000000002</v>
      </c>
      <c r="M312" s="84"/>
    </row>
    <row r="313" spans="2:13" ht="24" customHeight="1" thickBot="1" x14ac:dyDescent="0.3">
      <c r="B313" s="46" t="s">
        <v>303</v>
      </c>
      <c r="C313" s="46" t="s">
        <v>54</v>
      </c>
      <c r="D313" s="46" t="s">
        <v>118</v>
      </c>
      <c r="E313" s="111">
        <v>43347</v>
      </c>
      <c r="F313" s="45">
        <v>5920.2</v>
      </c>
      <c r="G313" s="45"/>
      <c r="H313" s="45">
        <v>84.662999999999997</v>
      </c>
      <c r="I313" s="45">
        <f t="shared" si="72"/>
        <v>5835.5370000000003</v>
      </c>
      <c r="J313" s="45">
        <f t="shared" si="70"/>
        <v>194.5179</v>
      </c>
      <c r="K313" s="54">
        <v>15</v>
      </c>
      <c r="L313" s="45">
        <f t="shared" si="69"/>
        <v>2917.7685000000001</v>
      </c>
      <c r="M313" s="84"/>
    </row>
    <row r="314" spans="2:13" ht="24" customHeight="1" thickBot="1" x14ac:dyDescent="0.3">
      <c r="B314" s="46" t="s">
        <v>304</v>
      </c>
      <c r="C314" s="46" t="s">
        <v>11</v>
      </c>
      <c r="D314" s="46" t="s">
        <v>118</v>
      </c>
      <c r="E314" s="111">
        <v>43347</v>
      </c>
      <c r="F314" s="53">
        <v>5920.2</v>
      </c>
      <c r="G314" s="45"/>
      <c r="H314" s="45">
        <v>84.662999999999997</v>
      </c>
      <c r="I314" s="45">
        <f>F314-H314</f>
        <v>5835.5370000000003</v>
      </c>
      <c r="J314" s="45">
        <f t="shared" si="70"/>
        <v>194.5179</v>
      </c>
      <c r="K314" s="54">
        <v>15</v>
      </c>
      <c r="L314" s="45">
        <f t="shared" si="69"/>
        <v>2917.7685000000001</v>
      </c>
      <c r="M314" s="84"/>
    </row>
    <row r="315" spans="2:13" ht="24" customHeight="1" thickBot="1" x14ac:dyDescent="0.3">
      <c r="B315" s="46" t="s">
        <v>235</v>
      </c>
      <c r="C315" s="46" t="s">
        <v>121</v>
      </c>
      <c r="D315" s="46" t="s">
        <v>118</v>
      </c>
      <c r="E315" s="111">
        <v>43347</v>
      </c>
      <c r="F315" s="45">
        <v>10350</v>
      </c>
      <c r="G315" s="45"/>
      <c r="H315" s="45">
        <v>1107.5535</v>
      </c>
      <c r="I315" s="45">
        <f t="shared" ref="I315:I321" si="73">F315-H315+G315</f>
        <v>9242.4465</v>
      </c>
      <c r="J315" s="45">
        <f t="shared" si="70"/>
        <v>308.08154999999999</v>
      </c>
      <c r="K315" s="54">
        <v>15</v>
      </c>
      <c r="L315" s="45">
        <f t="shared" si="69"/>
        <v>4621.22325</v>
      </c>
      <c r="M315" s="84"/>
    </row>
    <row r="316" spans="2:13" ht="23.25" customHeight="1" thickBot="1" x14ac:dyDescent="0.3">
      <c r="B316" s="46" t="s">
        <v>234</v>
      </c>
      <c r="C316" s="46" t="s">
        <v>122</v>
      </c>
      <c r="D316" s="46" t="s">
        <v>118</v>
      </c>
      <c r="E316" s="111">
        <v>43344</v>
      </c>
      <c r="F316" s="45">
        <v>5516.55</v>
      </c>
      <c r="G316" s="45"/>
      <c r="H316" s="45">
        <v>84.662999999999997</v>
      </c>
      <c r="I316" s="45">
        <f t="shared" si="73"/>
        <v>5431.8870000000006</v>
      </c>
      <c r="J316" s="45">
        <f t="shared" si="70"/>
        <v>181.06290000000001</v>
      </c>
      <c r="K316" s="54">
        <v>15</v>
      </c>
      <c r="L316" s="45">
        <f t="shared" si="69"/>
        <v>2715.9435000000003</v>
      </c>
      <c r="M316" s="84"/>
    </row>
    <row r="317" spans="2:13" ht="24" customHeight="1" thickBot="1" x14ac:dyDescent="0.3">
      <c r="B317" s="46" t="s">
        <v>296</v>
      </c>
      <c r="C317" s="46" t="s">
        <v>123</v>
      </c>
      <c r="D317" s="46" t="s">
        <v>118</v>
      </c>
      <c r="E317" s="111">
        <v>43348</v>
      </c>
      <c r="F317" s="45">
        <v>3295.44</v>
      </c>
      <c r="G317" s="45">
        <v>300</v>
      </c>
      <c r="H317" s="45"/>
      <c r="I317" s="45">
        <f t="shared" si="73"/>
        <v>3595.44</v>
      </c>
      <c r="J317" s="45">
        <f t="shared" si="70"/>
        <v>119.848</v>
      </c>
      <c r="K317" s="54">
        <v>15</v>
      </c>
      <c r="L317" s="45">
        <f t="shared" si="69"/>
        <v>1797.72</v>
      </c>
      <c r="M317" s="84"/>
    </row>
    <row r="318" spans="2:13" ht="24" customHeight="1" thickBot="1" x14ac:dyDescent="0.3">
      <c r="B318" s="46" t="s">
        <v>297</v>
      </c>
      <c r="C318" s="46" t="s">
        <v>123</v>
      </c>
      <c r="D318" s="46" t="s">
        <v>118</v>
      </c>
      <c r="E318" s="111">
        <v>43347</v>
      </c>
      <c r="F318" s="45">
        <v>4643.01</v>
      </c>
      <c r="G318" s="45"/>
      <c r="H318" s="45">
        <v>79.488</v>
      </c>
      <c r="I318" s="45">
        <f t="shared" si="73"/>
        <v>4563.5219999999999</v>
      </c>
      <c r="J318" s="45">
        <f t="shared" si="70"/>
        <v>152.1174</v>
      </c>
      <c r="K318" s="54">
        <v>15</v>
      </c>
      <c r="L318" s="45">
        <f t="shared" si="69"/>
        <v>2281.761</v>
      </c>
      <c r="M318" s="84"/>
    </row>
    <row r="319" spans="2:13" ht="24" customHeight="1" thickBot="1" x14ac:dyDescent="0.3">
      <c r="B319" s="46" t="s">
        <v>298</v>
      </c>
      <c r="C319" s="46" t="s">
        <v>11</v>
      </c>
      <c r="D319" s="46" t="s">
        <v>118</v>
      </c>
      <c r="E319" s="111">
        <v>43344</v>
      </c>
      <c r="F319" s="45">
        <v>6325.54</v>
      </c>
      <c r="G319" s="45"/>
      <c r="H319" s="45">
        <v>84.662999999999997</v>
      </c>
      <c r="I319" s="45">
        <f t="shared" si="73"/>
        <v>6240.8770000000004</v>
      </c>
      <c r="J319" s="45">
        <f t="shared" si="70"/>
        <v>208.02923333333334</v>
      </c>
      <c r="K319" s="54">
        <v>15</v>
      </c>
      <c r="L319" s="45">
        <f t="shared" si="69"/>
        <v>3120.4385000000002</v>
      </c>
      <c r="M319" s="84"/>
    </row>
    <row r="320" spans="2:13" ht="24" customHeight="1" thickBot="1" x14ac:dyDescent="0.3">
      <c r="B320" s="46" t="s">
        <v>299</v>
      </c>
      <c r="C320" s="46" t="s">
        <v>11</v>
      </c>
      <c r="D320" s="46" t="s">
        <v>118</v>
      </c>
      <c r="E320" s="111">
        <v>43344</v>
      </c>
      <c r="F320" s="45">
        <v>10143</v>
      </c>
      <c r="G320" s="45"/>
      <c r="H320" s="45">
        <v>937.31</v>
      </c>
      <c r="I320" s="45">
        <f t="shared" si="73"/>
        <v>9205.69</v>
      </c>
      <c r="J320" s="45">
        <f t="shared" si="70"/>
        <v>306.85633333333334</v>
      </c>
      <c r="K320" s="54">
        <v>15</v>
      </c>
      <c r="L320" s="45">
        <f t="shared" si="69"/>
        <v>4602.8450000000003</v>
      </c>
      <c r="M320" s="84"/>
    </row>
    <row r="321" spans="2:13" ht="24" customHeight="1" thickBot="1" x14ac:dyDescent="0.3">
      <c r="B321" s="46" t="s">
        <v>400</v>
      </c>
      <c r="C321" s="46" t="s">
        <v>11</v>
      </c>
      <c r="D321" s="46" t="s">
        <v>118</v>
      </c>
      <c r="E321" s="111">
        <v>43364</v>
      </c>
      <c r="F321" s="45">
        <v>5977</v>
      </c>
      <c r="G321" s="45"/>
      <c r="H321" s="45">
        <v>55.1</v>
      </c>
      <c r="I321" s="45">
        <f t="shared" si="73"/>
        <v>5921.9</v>
      </c>
      <c r="J321" s="45">
        <f t="shared" si="70"/>
        <v>197.39666666666665</v>
      </c>
      <c r="K321" s="54">
        <v>15</v>
      </c>
      <c r="L321" s="45">
        <f t="shared" si="69"/>
        <v>2960.95</v>
      </c>
      <c r="M321" s="84"/>
    </row>
    <row r="322" spans="2:13" ht="24" customHeight="1" thickBot="1" x14ac:dyDescent="0.3">
      <c r="B322" s="46" t="s">
        <v>301</v>
      </c>
      <c r="C322" s="46" t="s">
        <v>124</v>
      </c>
      <c r="D322" s="46" t="s">
        <v>118</v>
      </c>
      <c r="E322" s="111">
        <v>43347</v>
      </c>
      <c r="F322" s="45">
        <v>3295.44</v>
      </c>
      <c r="G322" s="45">
        <v>300</v>
      </c>
      <c r="H322" s="45"/>
      <c r="I322" s="45">
        <f t="shared" ref="I322:I330" si="74">F322-H322+G322</f>
        <v>3595.44</v>
      </c>
      <c r="J322" s="45">
        <f t="shared" si="70"/>
        <v>119.848</v>
      </c>
      <c r="K322" s="54">
        <v>15</v>
      </c>
      <c r="L322" s="45">
        <f t="shared" si="69"/>
        <v>1797.72</v>
      </c>
      <c r="M322" s="84"/>
    </row>
    <row r="323" spans="2:13" ht="24" customHeight="1" thickBot="1" x14ac:dyDescent="0.3">
      <c r="B323" s="46" t="s">
        <v>331</v>
      </c>
      <c r="C323" s="46" t="s">
        <v>11</v>
      </c>
      <c r="D323" s="46" t="s">
        <v>118</v>
      </c>
      <c r="E323" s="111">
        <v>43353</v>
      </c>
      <c r="F323" s="45">
        <v>5516.55</v>
      </c>
      <c r="G323" s="45"/>
      <c r="H323" s="45">
        <v>82.768950000000004</v>
      </c>
      <c r="I323" s="45">
        <f t="shared" si="74"/>
        <v>5433.7810500000005</v>
      </c>
      <c r="J323" s="45">
        <f t="shared" si="70"/>
        <v>181.12603500000003</v>
      </c>
      <c r="K323" s="54">
        <v>15</v>
      </c>
      <c r="L323" s="45">
        <f t="shared" si="69"/>
        <v>2716.8905250000003</v>
      </c>
      <c r="M323" s="84"/>
    </row>
    <row r="324" spans="2:13" ht="24" customHeight="1" thickBot="1" x14ac:dyDescent="0.3">
      <c r="B324" s="46" t="s">
        <v>302</v>
      </c>
      <c r="C324" s="46" t="s">
        <v>125</v>
      </c>
      <c r="D324" s="46" t="s">
        <v>118</v>
      </c>
      <c r="E324" s="111">
        <v>43344</v>
      </c>
      <c r="F324" s="45">
        <v>5516.55</v>
      </c>
      <c r="G324" s="45"/>
      <c r="H324" s="45">
        <v>82.768950000000004</v>
      </c>
      <c r="I324" s="45">
        <f t="shared" si="74"/>
        <v>5433.7810500000005</v>
      </c>
      <c r="J324" s="45">
        <f t="shared" si="70"/>
        <v>181.12603500000003</v>
      </c>
      <c r="K324" s="54">
        <v>15</v>
      </c>
      <c r="L324" s="45">
        <f t="shared" si="69"/>
        <v>2716.8905250000003</v>
      </c>
      <c r="M324" s="84"/>
    </row>
    <row r="325" spans="2:13" ht="24" customHeight="1" thickBot="1" x14ac:dyDescent="0.3">
      <c r="B325" s="46" t="s">
        <v>300</v>
      </c>
      <c r="C325" s="46" t="s">
        <v>181</v>
      </c>
      <c r="D325" s="46" t="s">
        <v>118</v>
      </c>
      <c r="E325" s="111">
        <v>43348</v>
      </c>
      <c r="F325" s="45">
        <v>5920.2</v>
      </c>
      <c r="G325" s="45"/>
      <c r="H325" s="45">
        <v>84.662999999999997</v>
      </c>
      <c r="I325" s="45">
        <f t="shared" si="74"/>
        <v>5835.5370000000003</v>
      </c>
      <c r="J325" s="45">
        <f t="shared" si="70"/>
        <v>194.5179</v>
      </c>
      <c r="K325" s="54">
        <v>15</v>
      </c>
      <c r="L325" s="45">
        <f t="shared" si="69"/>
        <v>2917.7685000000001</v>
      </c>
      <c r="M325" s="84"/>
    </row>
    <row r="326" spans="2:13" ht="24" customHeight="1" thickBot="1" x14ac:dyDescent="0.3">
      <c r="B326" s="46" t="s">
        <v>151</v>
      </c>
      <c r="C326" s="46" t="s">
        <v>153</v>
      </c>
      <c r="D326" s="46" t="s">
        <v>118</v>
      </c>
      <c r="E326" s="111">
        <v>43344</v>
      </c>
      <c r="F326" s="45">
        <v>930</v>
      </c>
      <c r="G326" s="45">
        <v>373.42</v>
      </c>
      <c r="H326" s="45"/>
      <c r="I326" s="45">
        <f t="shared" si="74"/>
        <v>1303.42</v>
      </c>
      <c r="J326" s="45">
        <f t="shared" si="70"/>
        <v>43.447333333333333</v>
      </c>
      <c r="K326" s="54">
        <v>15</v>
      </c>
      <c r="L326" s="45">
        <f>J326*K326</f>
        <v>651.71</v>
      </c>
      <c r="M326" s="84"/>
    </row>
    <row r="327" spans="2:13" ht="24" customHeight="1" thickBot="1" x14ac:dyDescent="0.3">
      <c r="B327" s="46" t="s">
        <v>150</v>
      </c>
      <c r="C327" s="46" t="s">
        <v>154</v>
      </c>
      <c r="D327" s="46" t="s">
        <v>118</v>
      </c>
      <c r="E327" s="111">
        <v>43346</v>
      </c>
      <c r="F327" s="45">
        <v>930</v>
      </c>
      <c r="G327" s="45">
        <v>373.42</v>
      </c>
      <c r="H327" s="45"/>
      <c r="I327" s="45">
        <f t="shared" si="74"/>
        <v>1303.42</v>
      </c>
      <c r="J327" s="45">
        <f t="shared" si="70"/>
        <v>43.447333333333333</v>
      </c>
      <c r="K327" s="54">
        <v>15</v>
      </c>
      <c r="L327" s="45">
        <f>J327*K327</f>
        <v>651.71</v>
      </c>
      <c r="M327" s="84"/>
    </row>
    <row r="328" spans="2:13" ht="24" customHeight="1" thickBot="1" x14ac:dyDescent="0.3">
      <c r="B328" s="46" t="s">
        <v>152</v>
      </c>
      <c r="C328" s="46" t="s">
        <v>154</v>
      </c>
      <c r="D328" s="46" t="s">
        <v>118</v>
      </c>
      <c r="E328" s="111">
        <v>43346</v>
      </c>
      <c r="F328" s="45">
        <v>930</v>
      </c>
      <c r="G328" s="45">
        <v>373.42</v>
      </c>
      <c r="H328" s="45"/>
      <c r="I328" s="45">
        <f t="shared" si="74"/>
        <v>1303.42</v>
      </c>
      <c r="J328" s="45">
        <f t="shared" si="70"/>
        <v>43.447333333333333</v>
      </c>
      <c r="K328" s="54">
        <v>15</v>
      </c>
      <c r="L328" s="45">
        <f>J328*K328</f>
        <v>651.71</v>
      </c>
      <c r="M328" s="84"/>
    </row>
    <row r="329" spans="2:13" ht="24" customHeight="1" thickBot="1" x14ac:dyDescent="0.3">
      <c r="B329" s="46" t="s">
        <v>305</v>
      </c>
      <c r="C329" s="46" t="s">
        <v>154</v>
      </c>
      <c r="D329" s="46" t="s">
        <v>118</v>
      </c>
      <c r="E329" s="111">
        <v>43346</v>
      </c>
      <c r="F329" s="45">
        <v>930</v>
      </c>
      <c r="G329" s="45">
        <v>373.42</v>
      </c>
      <c r="H329" s="45"/>
      <c r="I329" s="45">
        <f t="shared" si="74"/>
        <v>1303.42</v>
      </c>
      <c r="J329" s="45">
        <f t="shared" si="70"/>
        <v>43.447333333333333</v>
      </c>
      <c r="K329" s="54">
        <v>15</v>
      </c>
      <c r="L329" s="45">
        <f>J329*K329</f>
        <v>651.71</v>
      </c>
      <c r="M329" s="84"/>
    </row>
    <row r="330" spans="2:13" ht="24" customHeight="1" thickBot="1" x14ac:dyDescent="0.3">
      <c r="B330" s="46" t="s">
        <v>560</v>
      </c>
      <c r="C330" s="46" t="s">
        <v>154</v>
      </c>
      <c r="D330" s="46" t="s">
        <v>118</v>
      </c>
      <c r="E330" s="113" t="s">
        <v>143</v>
      </c>
      <c r="F330" s="45">
        <v>930</v>
      </c>
      <c r="G330" s="45">
        <v>373.42</v>
      </c>
      <c r="H330" s="45"/>
      <c r="I330" s="45">
        <f t="shared" si="74"/>
        <v>1303.42</v>
      </c>
      <c r="J330" s="45">
        <f t="shared" si="70"/>
        <v>43.447333333333333</v>
      </c>
      <c r="K330" s="54">
        <v>15</v>
      </c>
      <c r="L330" s="45">
        <f>J330*K330</f>
        <v>651.71</v>
      </c>
      <c r="M330" s="84"/>
    </row>
    <row r="331" spans="2:13" ht="24" customHeight="1" x14ac:dyDescent="0.25">
      <c r="L331" s="279"/>
      <c r="M331" s="84"/>
    </row>
    <row r="332" spans="2:13" ht="18" customHeight="1" thickBot="1" x14ac:dyDescent="0.3">
      <c r="B332" s="83"/>
      <c r="C332" s="83"/>
      <c r="D332" s="83"/>
      <c r="E332" s="117"/>
      <c r="F332" s="60"/>
      <c r="G332" s="60"/>
      <c r="H332" s="60"/>
      <c r="I332" s="60"/>
      <c r="J332" s="60"/>
      <c r="K332" s="61"/>
      <c r="L332" s="81"/>
      <c r="M332" s="84"/>
    </row>
    <row r="333" spans="2:13" s="293" customFormat="1" ht="19.5" customHeight="1" thickBot="1" x14ac:dyDescent="0.3">
      <c r="B333" s="331" t="s">
        <v>623</v>
      </c>
      <c r="C333" s="332"/>
      <c r="D333" s="332"/>
      <c r="E333" s="332"/>
      <c r="F333" s="332"/>
      <c r="G333" s="332"/>
      <c r="H333" s="332"/>
      <c r="I333" s="332"/>
      <c r="J333" s="332"/>
      <c r="K333" s="332"/>
      <c r="L333" s="332"/>
      <c r="M333" s="294"/>
    </row>
    <row r="334" spans="2:13" ht="24" customHeight="1" thickBot="1" x14ac:dyDescent="0.3">
      <c r="B334" s="106" t="s">
        <v>0</v>
      </c>
      <c r="C334" s="106" t="s">
        <v>1</v>
      </c>
      <c r="D334" s="106" t="s">
        <v>2</v>
      </c>
      <c r="E334" s="113" t="s">
        <v>492</v>
      </c>
      <c r="F334" s="49" t="s">
        <v>3</v>
      </c>
      <c r="G334" s="49" t="s">
        <v>4</v>
      </c>
      <c r="H334" s="50" t="s">
        <v>5</v>
      </c>
      <c r="I334" s="49" t="s">
        <v>6</v>
      </c>
      <c r="J334" s="49" t="s">
        <v>7</v>
      </c>
      <c r="K334" s="51" t="s">
        <v>8</v>
      </c>
      <c r="L334" s="49" t="s">
        <v>330</v>
      </c>
      <c r="M334" s="84"/>
    </row>
    <row r="335" spans="2:13" ht="24" customHeight="1" thickBot="1" x14ac:dyDescent="0.3">
      <c r="B335" s="46" t="s">
        <v>250</v>
      </c>
      <c r="C335" s="46" t="s">
        <v>155</v>
      </c>
      <c r="D335" s="46" t="s">
        <v>87</v>
      </c>
      <c r="E335" s="111">
        <v>43344</v>
      </c>
      <c r="F335" s="45">
        <v>4968</v>
      </c>
      <c r="G335" s="45">
        <v>43.59</v>
      </c>
      <c r="H335" s="45"/>
      <c r="I335" s="45">
        <f t="shared" ref="I335:I341" si="75">F335-H335+G335</f>
        <v>5011.59</v>
      </c>
      <c r="J335" s="45">
        <f>I335/30</f>
        <v>167.053</v>
      </c>
      <c r="K335" s="54">
        <v>15</v>
      </c>
      <c r="L335" s="45">
        <f t="shared" ref="L335:L344" si="76">J335*K335-M335</f>
        <v>2505.7950000000001</v>
      </c>
      <c r="M335" s="84"/>
    </row>
    <row r="336" spans="2:13" ht="24" customHeight="1" thickBot="1" x14ac:dyDescent="0.3">
      <c r="B336" s="46" t="s">
        <v>251</v>
      </c>
      <c r="C336" s="46" t="s">
        <v>155</v>
      </c>
      <c r="D336" s="46" t="s">
        <v>87</v>
      </c>
      <c r="E336" s="111">
        <v>43344</v>
      </c>
      <c r="F336" s="45">
        <v>4968</v>
      </c>
      <c r="G336" s="45">
        <v>43.59</v>
      </c>
      <c r="H336" s="45"/>
      <c r="I336" s="45">
        <f t="shared" si="75"/>
        <v>5011.59</v>
      </c>
      <c r="J336" s="45">
        <f t="shared" ref="J336:J344" si="77">I336/30</f>
        <v>167.053</v>
      </c>
      <c r="K336" s="54">
        <v>15</v>
      </c>
      <c r="L336" s="45">
        <f t="shared" si="76"/>
        <v>2505.7950000000001</v>
      </c>
      <c r="M336" s="84"/>
    </row>
    <row r="337" spans="1:13" ht="24" customHeight="1" thickBot="1" x14ac:dyDescent="0.3">
      <c r="B337" s="46" t="s">
        <v>262</v>
      </c>
      <c r="C337" s="46" t="s">
        <v>155</v>
      </c>
      <c r="D337" s="46" t="s">
        <v>87</v>
      </c>
      <c r="E337" s="111">
        <v>43344</v>
      </c>
      <c r="F337" s="45">
        <v>4968</v>
      </c>
      <c r="G337" s="45">
        <v>43.59</v>
      </c>
      <c r="H337" s="45"/>
      <c r="I337" s="45">
        <f t="shared" si="75"/>
        <v>5011.59</v>
      </c>
      <c r="J337" s="45">
        <f t="shared" si="77"/>
        <v>167.053</v>
      </c>
      <c r="K337" s="54">
        <v>15</v>
      </c>
      <c r="L337" s="45">
        <f t="shared" si="76"/>
        <v>2505.7950000000001</v>
      </c>
      <c r="M337" s="84"/>
    </row>
    <row r="338" spans="1:13" ht="24" customHeight="1" thickBot="1" x14ac:dyDescent="0.3">
      <c r="B338" s="46" t="s">
        <v>435</v>
      </c>
      <c r="C338" s="46" t="s">
        <v>155</v>
      </c>
      <c r="D338" s="46" t="s">
        <v>87</v>
      </c>
      <c r="E338" s="111">
        <v>43388</v>
      </c>
      <c r="F338" s="45">
        <v>4968</v>
      </c>
      <c r="G338" s="45">
        <v>43.59</v>
      </c>
      <c r="H338" s="45"/>
      <c r="I338" s="45">
        <f t="shared" si="75"/>
        <v>5011.59</v>
      </c>
      <c r="J338" s="45">
        <f t="shared" si="77"/>
        <v>167.053</v>
      </c>
      <c r="K338" s="54">
        <v>15</v>
      </c>
      <c r="L338" s="45">
        <f t="shared" si="76"/>
        <v>2505.7950000000001</v>
      </c>
      <c r="M338" s="84"/>
    </row>
    <row r="339" spans="1:13" ht="24" customHeight="1" thickBot="1" x14ac:dyDescent="0.3">
      <c r="B339" s="46" t="s">
        <v>515</v>
      </c>
      <c r="C339" s="46" t="s">
        <v>155</v>
      </c>
      <c r="D339" s="46" t="s">
        <v>87</v>
      </c>
      <c r="E339" s="111">
        <v>43570</v>
      </c>
      <c r="F339" s="45">
        <v>4968</v>
      </c>
      <c r="G339" s="45">
        <v>43.59</v>
      </c>
      <c r="H339" s="45"/>
      <c r="I339" s="45">
        <f t="shared" ref="I339" si="78">F339-H339+G339</f>
        <v>5011.59</v>
      </c>
      <c r="J339" s="45">
        <f t="shared" si="77"/>
        <v>167.053</v>
      </c>
      <c r="K339" s="54">
        <v>15</v>
      </c>
      <c r="L339" s="45">
        <f t="shared" si="76"/>
        <v>2505.7950000000001</v>
      </c>
      <c r="M339" s="84"/>
    </row>
    <row r="340" spans="1:13" ht="24" customHeight="1" thickBot="1" x14ac:dyDescent="0.3">
      <c r="B340" s="46" t="s">
        <v>569</v>
      </c>
      <c r="C340" s="46" t="s">
        <v>155</v>
      </c>
      <c r="D340" s="46" t="s">
        <v>87</v>
      </c>
      <c r="E340" s="111">
        <v>43728</v>
      </c>
      <c r="F340" s="45">
        <v>4968</v>
      </c>
      <c r="G340" s="45">
        <v>43.59</v>
      </c>
      <c r="H340" s="45"/>
      <c r="I340" s="45">
        <f t="shared" ref="I340" si="79">F340-H340+G340</f>
        <v>5011.59</v>
      </c>
      <c r="J340" s="45">
        <f t="shared" si="77"/>
        <v>167.053</v>
      </c>
      <c r="K340" s="54">
        <v>15</v>
      </c>
      <c r="L340" s="45">
        <f t="shared" si="76"/>
        <v>2505.7950000000001</v>
      </c>
      <c r="M340" s="84"/>
    </row>
    <row r="341" spans="1:13" ht="24" customHeight="1" thickBot="1" x14ac:dyDescent="0.3">
      <c r="B341" s="46" t="s">
        <v>369</v>
      </c>
      <c r="C341" s="46" t="s">
        <v>196</v>
      </c>
      <c r="D341" s="46" t="s">
        <v>87</v>
      </c>
      <c r="E341" s="111">
        <v>42248</v>
      </c>
      <c r="F341" s="45">
        <v>4968</v>
      </c>
      <c r="G341" s="45">
        <v>43.59</v>
      </c>
      <c r="H341" s="45"/>
      <c r="I341" s="45">
        <f t="shared" si="75"/>
        <v>5011.59</v>
      </c>
      <c r="J341" s="45">
        <f t="shared" si="77"/>
        <v>167.053</v>
      </c>
      <c r="K341" s="54">
        <v>15</v>
      </c>
      <c r="L341" s="45">
        <f t="shared" si="76"/>
        <v>2505.7950000000001</v>
      </c>
      <c r="M341" s="84"/>
    </row>
    <row r="342" spans="1:13" ht="24" customHeight="1" thickBot="1" x14ac:dyDescent="0.3">
      <c r="A342" s="282" t="s">
        <v>476</v>
      </c>
      <c r="B342" s="91" t="s">
        <v>468</v>
      </c>
      <c r="C342" s="46" t="s">
        <v>558</v>
      </c>
      <c r="D342" s="46" t="s">
        <v>87</v>
      </c>
      <c r="E342" s="111">
        <v>43353</v>
      </c>
      <c r="F342" s="45">
        <v>4968</v>
      </c>
      <c r="G342" s="45">
        <v>43.59</v>
      </c>
      <c r="H342" s="45"/>
      <c r="I342" s="45">
        <f t="shared" ref="I342" si="80">F342-H342+G342</f>
        <v>5011.59</v>
      </c>
      <c r="J342" s="45">
        <f t="shared" si="77"/>
        <v>167.053</v>
      </c>
      <c r="K342" s="54">
        <v>15</v>
      </c>
      <c r="L342" s="45">
        <f t="shared" si="76"/>
        <v>2505.7950000000001</v>
      </c>
      <c r="M342" s="84"/>
    </row>
    <row r="343" spans="1:13" ht="24" customHeight="1" thickBot="1" x14ac:dyDescent="0.3">
      <c r="B343" s="91" t="s">
        <v>534</v>
      </c>
      <c r="C343" s="46" t="s">
        <v>155</v>
      </c>
      <c r="D343" s="46" t="s">
        <v>87</v>
      </c>
      <c r="E343" s="111">
        <v>43628</v>
      </c>
      <c r="F343" s="45">
        <v>4968</v>
      </c>
      <c r="G343" s="45">
        <v>43.59</v>
      </c>
      <c r="H343" s="45"/>
      <c r="I343" s="45">
        <f t="shared" ref="I343" si="81">F343-H343+G343</f>
        <v>5011.59</v>
      </c>
      <c r="J343" s="45">
        <f t="shared" si="77"/>
        <v>167.053</v>
      </c>
      <c r="K343" s="54">
        <v>15</v>
      </c>
      <c r="L343" s="45">
        <f t="shared" si="76"/>
        <v>2505.7950000000001</v>
      </c>
      <c r="M343" s="84"/>
    </row>
    <row r="344" spans="1:13" ht="24" customHeight="1" thickBot="1" x14ac:dyDescent="0.3">
      <c r="B344" s="91" t="s">
        <v>577</v>
      </c>
      <c r="C344" s="46" t="s">
        <v>155</v>
      </c>
      <c r="D344" s="46" t="s">
        <v>87</v>
      </c>
      <c r="E344" s="111">
        <v>43739</v>
      </c>
      <c r="F344" s="45">
        <v>4968</v>
      </c>
      <c r="G344" s="45">
        <v>43.59</v>
      </c>
      <c r="H344" s="45"/>
      <c r="I344" s="45">
        <f t="shared" ref="I344" si="82">F344-H344+G344</f>
        <v>5011.59</v>
      </c>
      <c r="J344" s="45">
        <f t="shared" si="77"/>
        <v>167.053</v>
      </c>
      <c r="K344" s="54">
        <v>15</v>
      </c>
      <c r="L344" s="45">
        <f t="shared" si="76"/>
        <v>2505.7950000000001</v>
      </c>
      <c r="M344" s="84"/>
    </row>
    <row r="345" spans="1:13" ht="24" customHeight="1" x14ac:dyDescent="0.25">
      <c r="B345" s="302"/>
      <c r="C345" s="303"/>
      <c r="D345" s="303"/>
      <c r="E345" s="304"/>
      <c r="F345" s="305"/>
      <c r="G345" s="305"/>
      <c r="H345" s="305"/>
      <c r="I345" s="305"/>
      <c r="J345" s="305"/>
      <c r="K345" s="306"/>
      <c r="L345" s="305"/>
      <c r="M345" s="84"/>
    </row>
    <row r="346" spans="1:13" ht="24" customHeight="1" thickBot="1" x14ac:dyDescent="0.3">
      <c r="B346" s="307"/>
      <c r="C346" s="55"/>
      <c r="D346" s="55"/>
      <c r="E346" s="115"/>
      <c r="F346" s="56"/>
      <c r="G346" s="56"/>
      <c r="H346" s="56"/>
      <c r="I346" s="56"/>
      <c r="J346" s="56"/>
      <c r="K346" s="57"/>
      <c r="L346" s="56"/>
      <c r="M346" s="84"/>
    </row>
    <row r="347" spans="1:13" ht="18.75" customHeight="1" thickBot="1" x14ac:dyDescent="0.3">
      <c r="B347" s="331" t="s">
        <v>626</v>
      </c>
      <c r="C347" s="332"/>
      <c r="D347" s="332"/>
      <c r="E347" s="332"/>
      <c r="F347" s="332"/>
      <c r="G347" s="332"/>
      <c r="H347" s="332"/>
      <c r="I347" s="332"/>
      <c r="J347" s="332"/>
      <c r="K347" s="332"/>
      <c r="L347" s="332"/>
      <c r="M347" s="84"/>
    </row>
    <row r="348" spans="1:13" ht="30.75" customHeight="1" thickBot="1" x14ac:dyDescent="0.3">
      <c r="B348" s="106" t="s">
        <v>0</v>
      </c>
      <c r="C348" s="106" t="s">
        <v>1</v>
      </c>
      <c r="D348" s="106" t="s">
        <v>2</v>
      </c>
      <c r="E348" s="113" t="s">
        <v>492</v>
      </c>
      <c r="F348" s="49" t="s">
        <v>3</v>
      </c>
      <c r="G348" s="49" t="s">
        <v>4</v>
      </c>
      <c r="H348" s="50" t="s">
        <v>5</v>
      </c>
      <c r="I348" s="49" t="s">
        <v>6</v>
      </c>
      <c r="J348" s="49" t="s">
        <v>7</v>
      </c>
      <c r="K348" s="51" t="s">
        <v>8</v>
      </c>
      <c r="L348" s="106" t="s">
        <v>330</v>
      </c>
      <c r="M348" s="84"/>
    </row>
    <row r="349" spans="1:13" ht="24" customHeight="1" thickBot="1" x14ac:dyDescent="0.3">
      <c r="B349" s="46" t="s">
        <v>88</v>
      </c>
      <c r="C349" s="46" t="s">
        <v>346</v>
      </c>
      <c r="D349" s="46" t="s">
        <v>343</v>
      </c>
      <c r="E349" s="111">
        <v>42248</v>
      </c>
      <c r="F349" s="45">
        <v>14166.950624999999</v>
      </c>
      <c r="G349" s="53"/>
      <c r="H349" s="45">
        <v>1779.1965469999996</v>
      </c>
      <c r="I349" s="53">
        <f>F349-H349+G349</f>
        <v>12387.754078</v>
      </c>
      <c r="J349" s="53">
        <f>I349/30</f>
        <v>412.92513593333331</v>
      </c>
      <c r="K349" s="54">
        <v>15</v>
      </c>
      <c r="L349" s="53">
        <f>J349*K349</f>
        <v>6193.877039</v>
      </c>
      <c r="M349" s="84"/>
    </row>
    <row r="350" spans="1:13" ht="24" customHeight="1" thickBot="1" x14ac:dyDescent="0.3">
      <c r="B350" s="46" t="s">
        <v>358</v>
      </c>
      <c r="C350" s="46" t="s">
        <v>346</v>
      </c>
      <c r="D350" s="46" t="s">
        <v>343</v>
      </c>
      <c r="E350" s="111">
        <v>43344</v>
      </c>
      <c r="F350" s="45">
        <v>14166.950624999999</v>
      </c>
      <c r="G350" s="53"/>
      <c r="H350" s="45">
        <v>1779.1965469999996</v>
      </c>
      <c r="I350" s="53">
        <f t="shared" ref="I350:I413" si="83">F350-H350+G350</f>
        <v>12387.754078</v>
      </c>
      <c r="J350" s="53">
        <f t="shared" ref="J350:J413" si="84">I350/30</f>
        <v>412.92513593333331</v>
      </c>
      <c r="K350" s="54">
        <v>15</v>
      </c>
      <c r="L350" s="53">
        <f t="shared" ref="L350:L413" si="85">J350*K350</f>
        <v>6193.877039</v>
      </c>
    </row>
    <row r="351" spans="1:13" ht="19.5" customHeight="1" thickBot="1" x14ac:dyDescent="0.3">
      <c r="B351" s="46" t="s">
        <v>167</v>
      </c>
      <c r="C351" s="46" t="s">
        <v>521</v>
      </c>
      <c r="D351" s="46" t="s">
        <v>343</v>
      </c>
      <c r="E351" s="111">
        <v>42614</v>
      </c>
      <c r="F351" s="45">
        <v>14166.950624999999</v>
      </c>
      <c r="G351" s="45"/>
      <c r="H351" s="45">
        <v>1779.1965469999996</v>
      </c>
      <c r="I351" s="53">
        <f t="shared" si="83"/>
        <v>12387.754078</v>
      </c>
      <c r="J351" s="53">
        <f t="shared" si="84"/>
        <v>412.92513593333331</v>
      </c>
      <c r="K351" s="54">
        <v>15</v>
      </c>
      <c r="L351" s="53">
        <f t="shared" si="85"/>
        <v>6193.877039</v>
      </c>
    </row>
    <row r="352" spans="1:13" ht="26.25" customHeight="1" thickBot="1" x14ac:dyDescent="0.3">
      <c r="B352" s="46" t="s">
        <v>548</v>
      </c>
      <c r="C352" s="46" t="s">
        <v>520</v>
      </c>
      <c r="D352" s="46" t="s">
        <v>343</v>
      </c>
      <c r="E352" s="111">
        <v>43586</v>
      </c>
      <c r="F352" s="45">
        <v>14166.950624999999</v>
      </c>
      <c r="G352" s="53"/>
      <c r="H352" s="45">
        <v>1779.1965469999996</v>
      </c>
      <c r="I352" s="53">
        <f t="shared" si="83"/>
        <v>12387.754078</v>
      </c>
      <c r="J352" s="53">
        <f t="shared" si="84"/>
        <v>412.92513593333331</v>
      </c>
      <c r="K352" s="54">
        <v>15</v>
      </c>
      <c r="L352" s="53">
        <f t="shared" si="85"/>
        <v>6193.877039</v>
      </c>
    </row>
    <row r="353" spans="1:13" ht="24" customHeight="1" thickBot="1" x14ac:dyDescent="0.3">
      <c r="B353" s="46" t="s">
        <v>126</v>
      </c>
      <c r="C353" s="46" t="s">
        <v>348</v>
      </c>
      <c r="D353" s="46" t="s">
        <v>343</v>
      </c>
      <c r="E353" s="111">
        <v>42248</v>
      </c>
      <c r="F353" s="45">
        <v>10931.529757500002</v>
      </c>
      <c r="G353" s="53"/>
      <c r="H353" s="45">
        <v>1129.0457829640004</v>
      </c>
      <c r="I353" s="53">
        <f t="shared" si="83"/>
        <v>9802.4839745360023</v>
      </c>
      <c r="J353" s="53">
        <f t="shared" si="84"/>
        <v>326.74946581786674</v>
      </c>
      <c r="K353" s="54">
        <v>15</v>
      </c>
      <c r="L353" s="53">
        <f t="shared" si="85"/>
        <v>4901.2419872680011</v>
      </c>
      <c r="M353" s="84"/>
    </row>
    <row r="354" spans="1:13" ht="24" customHeight="1" thickBot="1" x14ac:dyDescent="0.3">
      <c r="B354" s="46" t="s">
        <v>347</v>
      </c>
      <c r="C354" s="46" t="s">
        <v>348</v>
      </c>
      <c r="D354" s="46" t="s">
        <v>343</v>
      </c>
      <c r="E354" s="111">
        <v>42248</v>
      </c>
      <c r="F354" s="45">
        <v>10931.529757500002</v>
      </c>
      <c r="G354" s="53"/>
      <c r="H354" s="45">
        <v>1129.0457829640004</v>
      </c>
      <c r="I354" s="53">
        <f t="shared" si="83"/>
        <v>9802.4839745360023</v>
      </c>
      <c r="J354" s="53">
        <f t="shared" si="84"/>
        <v>326.74946581786674</v>
      </c>
      <c r="K354" s="54">
        <v>15</v>
      </c>
      <c r="L354" s="53">
        <f t="shared" si="85"/>
        <v>4901.2419872680011</v>
      </c>
      <c r="M354" s="84"/>
    </row>
    <row r="355" spans="1:13" ht="29.25" customHeight="1" thickBot="1" x14ac:dyDescent="0.3">
      <c r="B355" s="46" t="s">
        <v>148</v>
      </c>
      <c r="C355" s="46" t="s">
        <v>434</v>
      </c>
      <c r="D355" s="46" t="s">
        <v>343</v>
      </c>
      <c r="E355" s="111">
        <v>42248</v>
      </c>
      <c r="F355" s="45">
        <v>9627.0990750000001</v>
      </c>
      <c r="G355" s="45"/>
      <c r="H355" s="45">
        <v>1129.0457829640004</v>
      </c>
      <c r="I355" s="53">
        <f t="shared" si="83"/>
        <v>8498.0532920360001</v>
      </c>
      <c r="J355" s="53">
        <f t="shared" si="84"/>
        <v>283.26844306786666</v>
      </c>
      <c r="K355" s="54">
        <v>15</v>
      </c>
      <c r="L355" s="53">
        <f t="shared" si="85"/>
        <v>4249.0266460180001</v>
      </c>
    </row>
    <row r="356" spans="1:13" ht="27" customHeight="1" thickBot="1" x14ac:dyDescent="0.3">
      <c r="B356" s="46" t="s">
        <v>316</v>
      </c>
      <c r="C356" s="46" t="s">
        <v>440</v>
      </c>
      <c r="D356" s="46" t="s">
        <v>439</v>
      </c>
      <c r="E356" s="111">
        <v>43344</v>
      </c>
      <c r="F356" s="45">
        <v>10498.004999999999</v>
      </c>
      <c r="G356" s="53"/>
      <c r="H356" s="45">
        <v>1027.0807599999998</v>
      </c>
      <c r="I356" s="53">
        <f t="shared" si="83"/>
        <v>9470.9242400000003</v>
      </c>
      <c r="J356" s="53">
        <f t="shared" si="84"/>
        <v>315.69747466666666</v>
      </c>
      <c r="K356" s="54">
        <v>15</v>
      </c>
      <c r="L356" s="53">
        <f t="shared" si="85"/>
        <v>4735.4621200000001</v>
      </c>
      <c r="M356" s="84"/>
    </row>
    <row r="357" spans="1:13" ht="24" customHeight="1" thickBot="1" x14ac:dyDescent="0.3">
      <c r="B357" s="46" t="s">
        <v>315</v>
      </c>
      <c r="C357" s="46" t="s">
        <v>441</v>
      </c>
      <c r="D357" s="46" t="s">
        <v>439</v>
      </c>
      <c r="E357" s="111">
        <v>43345</v>
      </c>
      <c r="F357" s="45">
        <v>9627.0990750000001</v>
      </c>
      <c r="G357" s="53"/>
      <c r="H357" s="45">
        <v>927.66351044000021</v>
      </c>
      <c r="I357" s="53">
        <f t="shared" si="83"/>
        <v>8699.4355645600008</v>
      </c>
      <c r="J357" s="53">
        <f t="shared" si="84"/>
        <v>289.98118548533336</v>
      </c>
      <c r="K357" s="54">
        <v>15</v>
      </c>
      <c r="L357" s="53">
        <f t="shared" si="85"/>
        <v>4349.7177822800004</v>
      </c>
      <c r="M357" s="84"/>
    </row>
    <row r="358" spans="1:13" ht="19.5" customHeight="1" thickBot="1" x14ac:dyDescent="0.3">
      <c r="B358" s="46" t="s">
        <v>173</v>
      </c>
      <c r="C358" s="46" t="s">
        <v>345</v>
      </c>
      <c r="D358" s="46" t="s">
        <v>343</v>
      </c>
      <c r="E358" s="111">
        <v>42658</v>
      </c>
      <c r="F358" s="45">
        <v>9627.0990750000001</v>
      </c>
      <c r="G358" s="45"/>
      <c r="H358" s="45">
        <v>927.66351044000021</v>
      </c>
      <c r="I358" s="53">
        <f t="shared" si="83"/>
        <v>8699.4355645600008</v>
      </c>
      <c r="J358" s="53">
        <f t="shared" si="84"/>
        <v>289.98118548533336</v>
      </c>
      <c r="K358" s="54">
        <v>15</v>
      </c>
      <c r="L358" s="53">
        <f t="shared" si="85"/>
        <v>4349.7177822800004</v>
      </c>
    </row>
    <row r="359" spans="1:13" s="98" customFormat="1" ht="24" customHeight="1" thickBot="1" x14ac:dyDescent="0.3">
      <c r="A359" s="282"/>
      <c r="B359" s="46" t="s">
        <v>518</v>
      </c>
      <c r="C359" s="46" t="s">
        <v>345</v>
      </c>
      <c r="D359" s="46" t="s">
        <v>343</v>
      </c>
      <c r="E359" s="111">
        <v>43539</v>
      </c>
      <c r="F359" s="45">
        <v>9627.0990750000001</v>
      </c>
      <c r="G359" s="53"/>
      <c r="H359" s="45">
        <v>927.66351044000021</v>
      </c>
      <c r="I359" s="53">
        <f t="shared" si="83"/>
        <v>8699.4355645600008</v>
      </c>
      <c r="J359" s="53">
        <f t="shared" si="84"/>
        <v>289.98118548533336</v>
      </c>
      <c r="K359" s="54">
        <v>15</v>
      </c>
      <c r="L359" s="53">
        <f t="shared" si="85"/>
        <v>4349.7177822800004</v>
      </c>
      <c r="M359" s="97"/>
    </row>
    <row r="360" spans="1:13" ht="19.5" customHeight="1" thickBot="1" x14ac:dyDescent="0.3">
      <c r="B360" s="46" t="s">
        <v>179</v>
      </c>
      <c r="C360" s="46" t="s">
        <v>345</v>
      </c>
      <c r="D360" s="46" t="s">
        <v>343</v>
      </c>
      <c r="E360" s="111">
        <v>42781</v>
      </c>
      <c r="F360" s="45">
        <v>9627.0990750000001</v>
      </c>
      <c r="G360" s="53"/>
      <c r="H360" s="45">
        <v>927.66351044000021</v>
      </c>
      <c r="I360" s="53">
        <f t="shared" si="83"/>
        <v>8699.4355645600008</v>
      </c>
      <c r="J360" s="53">
        <f t="shared" si="84"/>
        <v>289.98118548533336</v>
      </c>
      <c r="K360" s="54">
        <v>15</v>
      </c>
      <c r="L360" s="53">
        <f t="shared" si="85"/>
        <v>4349.7177822800004</v>
      </c>
    </row>
    <row r="361" spans="1:13" ht="24" customHeight="1" thickBot="1" x14ac:dyDescent="0.3">
      <c r="B361" s="46" t="s">
        <v>134</v>
      </c>
      <c r="C361" s="46" t="s">
        <v>345</v>
      </c>
      <c r="D361" s="46" t="s">
        <v>343</v>
      </c>
      <c r="E361" s="111">
        <v>42249</v>
      </c>
      <c r="F361" s="45">
        <v>9627.0990750000001</v>
      </c>
      <c r="G361" s="53"/>
      <c r="H361" s="45">
        <v>927.66351044000021</v>
      </c>
      <c r="I361" s="53">
        <f t="shared" si="83"/>
        <v>8699.4355645600008</v>
      </c>
      <c r="J361" s="53">
        <f t="shared" si="84"/>
        <v>289.98118548533336</v>
      </c>
      <c r="K361" s="54">
        <v>15</v>
      </c>
      <c r="L361" s="53">
        <f t="shared" si="85"/>
        <v>4349.7177822800004</v>
      </c>
      <c r="M361" s="84"/>
    </row>
    <row r="362" spans="1:13" ht="24" customHeight="1" thickBot="1" x14ac:dyDescent="0.3">
      <c r="B362" s="46" t="s">
        <v>127</v>
      </c>
      <c r="C362" s="46" t="s">
        <v>345</v>
      </c>
      <c r="D362" s="46" t="s">
        <v>343</v>
      </c>
      <c r="E362" s="111">
        <v>42248</v>
      </c>
      <c r="F362" s="45">
        <v>9627.0990750000001</v>
      </c>
      <c r="G362" s="53"/>
      <c r="H362" s="45">
        <v>927.66351044000021</v>
      </c>
      <c r="I362" s="53">
        <f t="shared" si="83"/>
        <v>8699.4355645600008</v>
      </c>
      <c r="J362" s="53">
        <f t="shared" si="84"/>
        <v>289.98118548533336</v>
      </c>
      <c r="K362" s="54">
        <v>15</v>
      </c>
      <c r="L362" s="53">
        <f t="shared" si="85"/>
        <v>4349.7177822800004</v>
      </c>
      <c r="M362" s="84"/>
    </row>
    <row r="363" spans="1:13" ht="24" customHeight="1" thickBot="1" x14ac:dyDescent="0.3">
      <c r="B363" s="46" t="s">
        <v>128</v>
      </c>
      <c r="C363" s="46" t="s">
        <v>345</v>
      </c>
      <c r="D363" s="46" t="s">
        <v>343</v>
      </c>
      <c r="E363" s="111">
        <v>42248</v>
      </c>
      <c r="F363" s="45">
        <v>9627.0990750000001</v>
      </c>
      <c r="G363" s="53"/>
      <c r="H363" s="45">
        <v>927.66351044000021</v>
      </c>
      <c r="I363" s="53">
        <f t="shared" si="83"/>
        <v>8699.4355645600008</v>
      </c>
      <c r="J363" s="53">
        <f t="shared" si="84"/>
        <v>289.98118548533336</v>
      </c>
      <c r="K363" s="54">
        <v>15</v>
      </c>
      <c r="L363" s="53">
        <f t="shared" si="85"/>
        <v>4349.7177822800004</v>
      </c>
      <c r="M363" s="84"/>
    </row>
    <row r="364" spans="1:13" ht="24" customHeight="1" thickBot="1" x14ac:dyDescent="0.3">
      <c r="B364" s="46" t="s">
        <v>129</v>
      </c>
      <c r="C364" s="46" t="s">
        <v>345</v>
      </c>
      <c r="D364" s="46" t="s">
        <v>343</v>
      </c>
      <c r="E364" s="111">
        <v>42248</v>
      </c>
      <c r="F364" s="45">
        <v>9627.0990750000001</v>
      </c>
      <c r="G364" s="53"/>
      <c r="H364" s="45">
        <v>927.66351044000021</v>
      </c>
      <c r="I364" s="53">
        <f t="shared" si="83"/>
        <v>8699.4355645600008</v>
      </c>
      <c r="J364" s="53">
        <f t="shared" si="84"/>
        <v>289.98118548533336</v>
      </c>
      <c r="K364" s="54">
        <v>15</v>
      </c>
      <c r="L364" s="53">
        <f t="shared" si="85"/>
        <v>4349.7177822800004</v>
      </c>
      <c r="M364" s="84"/>
    </row>
    <row r="365" spans="1:13" ht="24" customHeight="1" thickBot="1" x14ac:dyDescent="0.3">
      <c r="B365" s="46" t="s">
        <v>130</v>
      </c>
      <c r="C365" s="46" t="s">
        <v>345</v>
      </c>
      <c r="D365" s="46" t="s">
        <v>343</v>
      </c>
      <c r="E365" s="111">
        <v>42248</v>
      </c>
      <c r="F365" s="45">
        <v>9627.0990750000001</v>
      </c>
      <c r="G365" s="53"/>
      <c r="H365" s="45">
        <v>927.66351044000021</v>
      </c>
      <c r="I365" s="53">
        <f t="shared" si="83"/>
        <v>8699.4355645600008</v>
      </c>
      <c r="J365" s="53">
        <f t="shared" si="84"/>
        <v>289.98118548533336</v>
      </c>
      <c r="K365" s="54">
        <v>15</v>
      </c>
      <c r="L365" s="53">
        <f t="shared" si="85"/>
        <v>4349.7177822800004</v>
      </c>
      <c r="M365" s="84"/>
    </row>
    <row r="366" spans="1:13" ht="24" customHeight="1" thickBot="1" x14ac:dyDescent="0.3">
      <c r="B366" s="46" t="s">
        <v>131</v>
      </c>
      <c r="C366" s="46" t="s">
        <v>345</v>
      </c>
      <c r="D366" s="46" t="s">
        <v>343</v>
      </c>
      <c r="E366" s="111">
        <v>42248</v>
      </c>
      <c r="F366" s="45">
        <v>9627.0990750000001</v>
      </c>
      <c r="G366" s="53"/>
      <c r="H366" s="45">
        <v>927.66351044000021</v>
      </c>
      <c r="I366" s="53">
        <f t="shared" si="83"/>
        <v>8699.4355645600008</v>
      </c>
      <c r="J366" s="53">
        <f t="shared" si="84"/>
        <v>289.98118548533336</v>
      </c>
      <c r="K366" s="54">
        <v>15</v>
      </c>
      <c r="L366" s="53">
        <f t="shared" si="85"/>
        <v>4349.7177822800004</v>
      </c>
      <c r="M366" s="84"/>
    </row>
    <row r="367" spans="1:13" s="98" customFormat="1" ht="24" customHeight="1" thickBot="1" x14ac:dyDescent="0.3">
      <c r="A367" s="282"/>
      <c r="B367" s="46" t="s">
        <v>133</v>
      </c>
      <c r="C367" s="72" t="s">
        <v>345</v>
      </c>
      <c r="D367" s="46" t="s">
        <v>343</v>
      </c>
      <c r="E367" s="111">
        <v>42248</v>
      </c>
      <c r="F367" s="45">
        <v>9627.0990750000001</v>
      </c>
      <c r="G367" s="53"/>
      <c r="H367" s="45">
        <v>927.66351044000021</v>
      </c>
      <c r="I367" s="53">
        <f t="shared" si="83"/>
        <v>8699.4355645600008</v>
      </c>
      <c r="J367" s="53">
        <f t="shared" si="84"/>
        <v>289.98118548533336</v>
      </c>
      <c r="K367" s="54">
        <v>15</v>
      </c>
      <c r="L367" s="53">
        <f t="shared" si="85"/>
        <v>4349.7177822800004</v>
      </c>
      <c r="M367" s="84"/>
    </row>
    <row r="368" spans="1:13" ht="24" customHeight="1" thickBot="1" x14ac:dyDescent="0.3">
      <c r="B368" s="46" t="s">
        <v>353</v>
      </c>
      <c r="C368" s="46" t="s">
        <v>345</v>
      </c>
      <c r="D368" s="46" t="s">
        <v>343</v>
      </c>
      <c r="E368" s="111">
        <v>43344</v>
      </c>
      <c r="F368" s="45">
        <v>9627.0990750000001</v>
      </c>
      <c r="G368" s="53"/>
      <c r="H368" s="45">
        <v>927.66351044000021</v>
      </c>
      <c r="I368" s="53">
        <f t="shared" si="83"/>
        <v>8699.4355645600008</v>
      </c>
      <c r="J368" s="53">
        <f t="shared" si="84"/>
        <v>289.98118548533336</v>
      </c>
      <c r="K368" s="54">
        <v>15</v>
      </c>
      <c r="L368" s="53">
        <f t="shared" si="85"/>
        <v>4349.7177822800004</v>
      </c>
      <c r="M368" s="84"/>
    </row>
    <row r="369" spans="2:13" ht="25.5" customHeight="1" thickBot="1" x14ac:dyDescent="0.3">
      <c r="B369" s="46" t="s">
        <v>146</v>
      </c>
      <c r="C369" s="46" t="s">
        <v>345</v>
      </c>
      <c r="D369" s="46" t="s">
        <v>343</v>
      </c>
      <c r="E369" s="111">
        <v>42248</v>
      </c>
      <c r="F369" s="45">
        <v>9627.0990750000001</v>
      </c>
      <c r="G369" s="45"/>
      <c r="H369" s="45">
        <v>927.66351044000021</v>
      </c>
      <c r="I369" s="53">
        <f t="shared" si="83"/>
        <v>8699.4355645600008</v>
      </c>
      <c r="J369" s="53">
        <f t="shared" si="84"/>
        <v>289.98118548533336</v>
      </c>
      <c r="K369" s="54">
        <v>15</v>
      </c>
      <c r="L369" s="53">
        <f t="shared" si="85"/>
        <v>4349.7177822800004</v>
      </c>
      <c r="M369" s="84"/>
    </row>
    <row r="370" spans="2:13" ht="24" customHeight="1" thickBot="1" x14ac:dyDescent="0.3">
      <c r="B370" s="46" t="s">
        <v>142</v>
      </c>
      <c r="C370" s="46" t="s">
        <v>345</v>
      </c>
      <c r="D370" s="46" t="s">
        <v>343</v>
      </c>
      <c r="E370" s="111">
        <v>42248</v>
      </c>
      <c r="F370" s="45">
        <v>9627.0990750000001</v>
      </c>
      <c r="G370" s="45"/>
      <c r="H370" s="45">
        <v>927.66351044000021</v>
      </c>
      <c r="I370" s="53">
        <f t="shared" si="83"/>
        <v>8699.4355645600008</v>
      </c>
      <c r="J370" s="53">
        <f t="shared" si="84"/>
        <v>289.98118548533336</v>
      </c>
      <c r="K370" s="54">
        <v>15</v>
      </c>
      <c r="L370" s="53">
        <f t="shared" si="85"/>
        <v>4349.7177822800004</v>
      </c>
      <c r="M370" s="84"/>
    </row>
    <row r="371" spans="2:13" ht="24" customHeight="1" thickBot="1" x14ac:dyDescent="0.3">
      <c r="B371" s="46" t="s">
        <v>472</v>
      </c>
      <c r="C371" s="46" t="s">
        <v>345</v>
      </c>
      <c r="D371" s="46" t="s">
        <v>343</v>
      </c>
      <c r="E371" s="111">
        <v>43474</v>
      </c>
      <c r="F371" s="45">
        <v>9627.0990750000001</v>
      </c>
      <c r="G371" s="53"/>
      <c r="H371" s="45">
        <v>927.66351044000021</v>
      </c>
      <c r="I371" s="53">
        <f t="shared" si="83"/>
        <v>8699.4355645600008</v>
      </c>
      <c r="J371" s="53">
        <f t="shared" si="84"/>
        <v>289.98118548533336</v>
      </c>
      <c r="K371" s="54">
        <v>15</v>
      </c>
      <c r="L371" s="53">
        <f t="shared" si="85"/>
        <v>4349.7177822800004</v>
      </c>
      <c r="M371" s="84"/>
    </row>
    <row r="372" spans="2:13" ht="15.75" customHeight="1" thickBot="1" x14ac:dyDescent="0.3">
      <c r="B372" s="46" t="s">
        <v>187</v>
      </c>
      <c r="C372" s="46" t="s">
        <v>345</v>
      </c>
      <c r="D372" s="46" t="s">
        <v>343</v>
      </c>
      <c r="E372" s="111">
        <v>42887</v>
      </c>
      <c r="F372" s="45">
        <v>9627.0990750000001</v>
      </c>
      <c r="G372" s="53"/>
      <c r="H372" s="45">
        <v>927.66351044000021</v>
      </c>
      <c r="I372" s="53">
        <f t="shared" si="83"/>
        <v>8699.4355645600008</v>
      </c>
      <c r="J372" s="53">
        <f t="shared" si="84"/>
        <v>289.98118548533336</v>
      </c>
      <c r="K372" s="54">
        <v>15</v>
      </c>
      <c r="L372" s="53">
        <f t="shared" si="85"/>
        <v>4349.7177822800004</v>
      </c>
    </row>
    <row r="373" spans="2:13" ht="18.75" customHeight="1" thickBot="1" x14ac:dyDescent="0.3">
      <c r="B373" s="46" t="s">
        <v>362</v>
      </c>
      <c r="C373" s="46" t="s">
        <v>345</v>
      </c>
      <c r="D373" s="46" t="s">
        <v>343</v>
      </c>
      <c r="E373" s="111">
        <v>43125</v>
      </c>
      <c r="F373" s="45">
        <v>9627.0990750000001</v>
      </c>
      <c r="G373" s="53"/>
      <c r="H373" s="45">
        <v>927.66351044000021</v>
      </c>
      <c r="I373" s="53">
        <f t="shared" si="83"/>
        <v>8699.4355645600008</v>
      </c>
      <c r="J373" s="53">
        <f t="shared" si="84"/>
        <v>289.98118548533336</v>
      </c>
      <c r="K373" s="54">
        <v>15</v>
      </c>
      <c r="L373" s="53">
        <f t="shared" si="85"/>
        <v>4349.7177822800004</v>
      </c>
      <c r="M373" s="99"/>
    </row>
    <row r="374" spans="2:13" ht="19.5" customHeight="1" thickBot="1" x14ac:dyDescent="0.3">
      <c r="B374" s="46" t="s">
        <v>199</v>
      </c>
      <c r="C374" s="46" t="s">
        <v>345</v>
      </c>
      <c r="D374" s="46" t="s">
        <v>343</v>
      </c>
      <c r="E374" s="111">
        <v>43279</v>
      </c>
      <c r="F374" s="45">
        <v>9627.1042499999985</v>
      </c>
      <c r="G374" s="53"/>
      <c r="H374" s="45">
        <v>927.66351044000021</v>
      </c>
      <c r="I374" s="53">
        <f t="shared" si="83"/>
        <v>8699.4407395599992</v>
      </c>
      <c r="J374" s="53">
        <f t="shared" si="84"/>
        <v>289.98135798533332</v>
      </c>
      <c r="K374" s="54">
        <v>15</v>
      </c>
      <c r="L374" s="53">
        <f t="shared" si="85"/>
        <v>4349.7203697799996</v>
      </c>
    </row>
    <row r="375" spans="2:13" ht="24" customHeight="1" thickBot="1" x14ac:dyDescent="0.3">
      <c r="B375" s="46" t="s">
        <v>135</v>
      </c>
      <c r="C375" s="46" t="s">
        <v>349</v>
      </c>
      <c r="D375" s="46" t="s">
        <v>343</v>
      </c>
      <c r="E375" s="111">
        <v>42248</v>
      </c>
      <c r="F375" s="45">
        <v>8588.9749274999995</v>
      </c>
      <c r="G375" s="53"/>
      <c r="H375" s="45">
        <v>683.4967109480001</v>
      </c>
      <c r="I375" s="53">
        <f t="shared" si="83"/>
        <v>7905.4782165519991</v>
      </c>
      <c r="J375" s="53">
        <f t="shared" si="84"/>
        <v>263.51594055173331</v>
      </c>
      <c r="K375" s="54">
        <v>15</v>
      </c>
      <c r="L375" s="53">
        <f t="shared" si="85"/>
        <v>3952.7391082759996</v>
      </c>
      <c r="M375" s="84"/>
    </row>
    <row r="376" spans="2:13" ht="26.25" customHeight="1" thickBot="1" x14ac:dyDescent="0.3">
      <c r="B376" s="46" t="s">
        <v>350</v>
      </c>
      <c r="C376" s="46" t="s">
        <v>349</v>
      </c>
      <c r="D376" s="46" t="s">
        <v>343</v>
      </c>
      <c r="E376" s="111">
        <v>42767</v>
      </c>
      <c r="F376" s="45">
        <v>8588.9749274999995</v>
      </c>
      <c r="G376" s="53"/>
      <c r="H376" s="45">
        <v>683.4967109480001</v>
      </c>
      <c r="I376" s="53">
        <f t="shared" si="83"/>
        <v>7905.4782165519991</v>
      </c>
      <c r="J376" s="53">
        <f t="shared" si="84"/>
        <v>263.51594055173331</v>
      </c>
      <c r="K376" s="54">
        <v>15</v>
      </c>
      <c r="L376" s="53">
        <f t="shared" si="85"/>
        <v>3952.7391082759996</v>
      </c>
      <c r="M376" s="84"/>
    </row>
    <row r="377" spans="2:13" ht="24" customHeight="1" thickBot="1" x14ac:dyDescent="0.3">
      <c r="B377" s="46" t="s">
        <v>354</v>
      </c>
      <c r="C377" s="46" t="s">
        <v>349</v>
      </c>
      <c r="D377" s="46" t="s">
        <v>343</v>
      </c>
      <c r="E377" s="111">
        <v>43344</v>
      </c>
      <c r="F377" s="45">
        <v>8588.9749274999995</v>
      </c>
      <c r="G377" s="53"/>
      <c r="H377" s="45">
        <v>683.4967109480001</v>
      </c>
      <c r="I377" s="53">
        <f t="shared" si="83"/>
        <v>7905.4782165519991</v>
      </c>
      <c r="J377" s="53">
        <f t="shared" si="84"/>
        <v>263.51594055173331</v>
      </c>
      <c r="K377" s="54">
        <v>15</v>
      </c>
      <c r="L377" s="53">
        <f t="shared" si="85"/>
        <v>3952.7391082759996</v>
      </c>
      <c r="M377" s="84"/>
    </row>
    <row r="378" spans="2:13" ht="21" customHeight="1" thickBot="1" x14ac:dyDescent="0.3">
      <c r="B378" s="46" t="s">
        <v>139</v>
      </c>
      <c r="C378" s="46" t="s">
        <v>349</v>
      </c>
      <c r="D378" s="46" t="s">
        <v>343</v>
      </c>
      <c r="E378" s="111">
        <v>42248</v>
      </c>
      <c r="F378" s="45">
        <v>8588.9749274999995</v>
      </c>
      <c r="G378" s="53"/>
      <c r="H378" s="45">
        <v>683.4967109480001</v>
      </c>
      <c r="I378" s="53">
        <f t="shared" si="83"/>
        <v>7905.4782165519991</v>
      </c>
      <c r="J378" s="53">
        <f t="shared" si="84"/>
        <v>263.51594055173331</v>
      </c>
      <c r="K378" s="54">
        <v>15</v>
      </c>
      <c r="L378" s="53">
        <f t="shared" si="85"/>
        <v>3952.7391082759996</v>
      </c>
      <c r="M378" s="84"/>
    </row>
    <row r="379" spans="2:13" ht="24" customHeight="1" thickBot="1" x14ac:dyDescent="0.3">
      <c r="B379" s="78" t="s">
        <v>428</v>
      </c>
      <c r="C379" s="46" t="s">
        <v>349</v>
      </c>
      <c r="D379" s="46" t="s">
        <v>343</v>
      </c>
      <c r="E379" s="111">
        <v>43678</v>
      </c>
      <c r="F379" s="45">
        <v>8588.9749274999995</v>
      </c>
      <c r="G379" s="53"/>
      <c r="H379" s="45">
        <v>683.4967109480001</v>
      </c>
      <c r="I379" s="53">
        <f t="shared" si="83"/>
        <v>7905.4782165519991</v>
      </c>
      <c r="J379" s="53">
        <f t="shared" si="84"/>
        <v>263.51594055173331</v>
      </c>
      <c r="K379" s="54">
        <v>15</v>
      </c>
      <c r="L379" s="53">
        <f t="shared" si="85"/>
        <v>3952.7391082759996</v>
      </c>
      <c r="M379" s="84"/>
    </row>
    <row r="380" spans="2:13" ht="24" customHeight="1" thickBot="1" x14ac:dyDescent="0.3">
      <c r="B380" s="78" t="s">
        <v>588</v>
      </c>
      <c r="C380" s="46" t="s">
        <v>349</v>
      </c>
      <c r="D380" s="46" t="s">
        <v>343</v>
      </c>
      <c r="E380" s="111">
        <v>43789</v>
      </c>
      <c r="F380" s="45">
        <v>8588.9749274999995</v>
      </c>
      <c r="G380" s="53"/>
      <c r="H380" s="45">
        <v>683.4967109480001</v>
      </c>
      <c r="I380" s="53">
        <f t="shared" si="83"/>
        <v>7905.4782165519991</v>
      </c>
      <c r="J380" s="53">
        <f t="shared" si="84"/>
        <v>263.51594055173331</v>
      </c>
      <c r="K380" s="54">
        <v>15</v>
      </c>
      <c r="L380" s="53">
        <f t="shared" si="85"/>
        <v>3952.7391082759996</v>
      </c>
      <c r="M380" s="84"/>
    </row>
    <row r="381" spans="2:13" ht="24" customHeight="1" thickBot="1" x14ac:dyDescent="0.3">
      <c r="B381" s="46" t="s">
        <v>136</v>
      </c>
      <c r="C381" s="46" t="s">
        <v>349</v>
      </c>
      <c r="D381" s="46" t="s">
        <v>343</v>
      </c>
      <c r="E381" s="111">
        <v>42248</v>
      </c>
      <c r="F381" s="45">
        <v>8588.9749274999995</v>
      </c>
      <c r="G381" s="45"/>
      <c r="H381" s="45">
        <v>683.4967109480001</v>
      </c>
      <c r="I381" s="53">
        <f t="shared" si="83"/>
        <v>7905.4782165519991</v>
      </c>
      <c r="J381" s="53">
        <f t="shared" si="84"/>
        <v>263.51594055173331</v>
      </c>
      <c r="K381" s="54">
        <v>15</v>
      </c>
      <c r="L381" s="53">
        <f t="shared" si="85"/>
        <v>3952.7391082759996</v>
      </c>
      <c r="M381" s="84"/>
    </row>
    <row r="382" spans="2:13" ht="24" customHeight="1" thickBot="1" x14ac:dyDescent="0.3">
      <c r="B382" s="46" t="s">
        <v>137</v>
      </c>
      <c r="C382" s="46" t="s">
        <v>349</v>
      </c>
      <c r="D382" s="46" t="s">
        <v>343</v>
      </c>
      <c r="E382" s="111">
        <v>42248</v>
      </c>
      <c r="F382" s="45">
        <v>8588.9749274999995</v>
      </c>
      <c r="G382" s="45"/>
      <c r="H382" s="45">
        <v>683.4967109480001</v>
      </c>
      <c r="I382" s="53">
        <f t="shared" si="83"/>
        <v>7905.4782165519991</v>
      </c>
      <c r="J382" s="53">
        <f t="shared" si="84"/>
        <v>263.51594055173331</v>
      </c>
      <c r="K382" s="54">
        <v>15</v>
      </c>
      <c r="L382" s="53">
        <f t="shared" si="85"/>
        <v>3952.7391082759996</v>
      </c>
      <c r="M382" s="84"/>
    </row>
    <row r="383" spans="2:13" ht="24" customHeight="1" thickBot="1" x14ac:dyDescent="0.3">
      <c r="B383" s="46" t="s">
        <v>138</v>
      </c>
      <c r="C383" s="46" t="s">
        <v>349</v>
      </c>
      <c r="D383" s="46" t="s">
        <v>343</v>
      </c>
      <c r="E383" s="111">
        <v>42248</v>
      </c>
      <c r="F383" s="45">
        <v>8588.9749274999995</v>
      </c>
      <c r="G383" s="45"/>
      <c r="H383" s="45">
        <v>683.4967109480001</v>
      </c>
      <c r="I383" s="53">
        <f t="shared" si="83"/>
        <v>7905.4782165519991</v>
      </c>
      <c r="J383" s="53">
        <f t="shared" si="84"/>
        <v>263.51594055173331</v>
      </c>
      <c r="K383" s="54">
        <v>15</v>
      </c>
      <c r="L383" s="53">
        <f t="shared" si="85"/>
        <v>3952.7391082759996</v>
      </c>
      <c r="M383" s="84"/>
    </row>
    <row r="384" spans="2:13" ht="24" customHeight="1" thickBot="1" x14ac:dyDescent="0.3">
      <c r="B384" s="46" t="s">
        <v>140</v>
      </c>
      <c r="C384" s="46" t="s">
        <v>349</v>
      </c>
      <c r="D384" s="46" t="s">
        <v>343</v>
      </c>
      <c r="E384" s="111">
        <v>42248</v>
      </c>
      <c r="F384" s="45">
        <v>8588.9749274999995</v>
      </c>
      <c r="G384" s="45"/>
      <c r="H384" s="45">
        <v>683.4967109480001</v>
      </c>
      <c r="I384" s="53">
        <f t="shared" si="83"/>
        <v>7905.4782165519991</v>
      </c>
      <c r="J384" s="53">
        <f t="shared" si="84"/>
        <v>263.51594055173331</v>
      </c>
      <c r="K384" s="54">
        <v>15</v>
      </c>
      <c r="L384" s="53">
        <f t="shared" si="85"/>
        <v>3952.7391082759996</v>
      </c>
      <c r="M384" s="84"/>
    </row>
    <row r="385" spans="1:13" ht="24" customHeight="1" thickBot="1" x14ac:dyDescent="0.3">
      <c r="B385" s="46" t="s">
        <v>141</v>
      </c>
      <c r="C385" s="46" t="s">
        <v>349</v>
      </c>
      <c r="D385" s="46" t="s">
        <v>343</v>
      </c>
      <c r="E385" s="111">
        <v>42248</v>
      </c>
      <c r="F385" s="45">
        <v>8588.9749274999995</v>
      </c>
      <c r="G385" s="45"/>
      <c r="H385" s="45">
        <v>683.4967109480001</v>
      </c>
      <c r="I385" s="53">
        <f t="shared" si="83"/>
        <v>7905.4782165519991</v>
      </c>
      <c r="J385" s="53">
        <f t="shared" si="84"/>
        <v>263.51594055173331</v>
      </c>
      <c r="K385" s="54">
        <v>15</v>
      </c>
      <c r="L385" s="53">
        <f t="shared" si="85"/>
        <v>3952.7391082759996</v>
      </c>
      <c r="M385" s="84"/>
    </row>
    <row r="386" spans="1:13" ht="24" customHeight="1" thickBot="1" x14ac:dyDescent="0.3">
      <c r="B386" s="46" t="s">
        <v>180</v>
      </c>
      <c r="C386" s="46" t="s">
        <v>349</v>
      </c>
      <c r="D386" s="46" t="s">
        <v>343</v>
      </c>
      <c r="E386" s="111">
        <v>42781</v>
      </c>
      <c r="F386" s="45">
        <v>8588.9749274999995</v>
      </c>
      <c r="G386" s="53"/>
      <c r="H386" s="45">
        <v>683.4967109480001</v>
      </c>
      <c r="I386" s="53">
        <f t="shared" si="83"/>
        <v>7905.4782165519991</v>
      </c>
      <c r="J386" s="53">
        <f t="shared" si="84"/>
        <v>263.51594055173331</v>
      </c>
      <c r="K386" s="54">
        <v>15</v>
      </c>
      <c r="L386" s="53">
        <f t="shared" si="85"/>
        <v>3952.7391082759996</v>
      </c>
      <c r="M386" s="84"/>
    </row>
    <row r="387" spans="1:13" ht="24" customHeight="1" thickBot="1" x14ac:dyDescent="0.3">
      <c r="B387" s="46" t="s">
        <v>194</v>
      </c>
      <c r="C387" s="46" t="s">
        <v>349</v>
      </c>
      <c r="D387" s="46" t="s">
        <v>343</v>
      </c>
      <c r="E387" s="111">
        <v>43195</v>
      </c>
      <c r="F387" s="45">
        <v>8588.9749274999995</v>
      </c>
      <c r="G387" s="53"/>
      <c r="H387" s="45">
        <v>683.4967109480001</v>
      </c>
      <c r="I387" s="53">
        <f t="shared" si="83"/>
        <v>7905.4782165519991</v>
      </c>
      <c r="J387" s="53">
        <f t="shared" si="84"/>
        <v>263.51594055173331</v>
      </c>
      <c r="K387" s="54">
        <v>15</v>
      </c>
      <c r="L387" s="53">
        <f t="shared" si="85"/>
        <v>3952.7391082759996</v>
      </c>
      <c r="M387" s="84"/>
    </row>
    <row r="388" spans="1:13" ht="24" customHeight="1" thickBot="1" x14ac:dyDescent="0.3">
      <c r="B388" s="46" t="s">
        <v>541</v>
      </c>
      <c r="C388" s="46" t="s">
        <v>349</v>
      </c>
      <c r="D388" s="46" t="s">
        <v>343</v>
      </c>
      <c r="E388" s="111">
        <v>43643</v>
      </c>
      <c r="F388" s="45">
        <v>8588.9749274999995</v>
      </c>
      <c r="G388" s="53"/>
      <c r="H388" s="45">
        <v>683.4967109480001</v>
      </c>
      <c r="I388" s="53">
        <f t="shared" si="83"/>
        <v>7905.4782165519991</v>
      </c>
      <c r="J388" s="53">
        <f t="shared" si="84"/>
        <v>263.51594055173331</v>
      </c>
      <c r="K388" s="54">
        <v>15</v>
      </c>
      <c r="L388" s="53">
        <f t="shared" si="85"/>
        <v>3952.7391082759996</v>
      </c>
      <c r="M388" s="84"/>
    </row>
    <row r="389" spans="1:13" ht="24" customHeight="1" thickBot="1" x14ac:dyDescent="0.3">
      <c r="B389" s="46" t="s">
        <v>542</v>
      </c>
      <c r="C389" s="46" t="s">
        <v>349</v>
      </c>
      <c r="D389" s="46" t="s">
        <v>343</v>
      </c>
      <c r="E389" s="111">
        <v>43656</v>
      </c>
      <c r="F389" s="45">
        <v>8588.9749274999995</v>
      </c>
      <c r="G389" s="53"/>
      <c r="H389" s="45">
        <v>683.4967109480001</v>
      </c>
      <c r="I389" s="53">
        <f t="shared" si="83"/>
        <v>7905.4782165519991</v>
      </c>
      <c r="J389" s="53">
        <f t="shared" si="84"/>
        <v>263.51594055173331</v>
      </c>
      <c r="K389" s="54">
        <v>15</v>
      </c>
      <c r="L389" s="53">
        <f t="shared" si="85"/>
        <v>3952.7391082759996</v>
      </c>
      <c r="M389" s="84"/>
    </row>
    <row r="390" spans="1:13" ht="24" customHeight="1" thickBot="1" x14ac:dyDescent="0.3">
      <c r="B390" s="46" t="s">
        <v>356</v>
      </c>
      <c r="C390" s="46" t="s">
        <v>349</v>
      </c>
      <c r="D390" s="46" t="s">
        <v>343</v>
      </c>
      <c r="E390" s="111">
        <v>43297</v>
      </c>
      <c r="F390" s="45">
        <v>8588.9749274999995</v>
      </c>
      <c r="G390" s="53"/>
      <c r="H390" s="45">
        <v>683.4967109480001</v>
      </c>
      <c r="I390" s="53">
        <f t="shared" si="83"/>
        <v>7905.4782165519991</v>
      </c>
      <c r="J390" s="53">
        <f t="shared" si="84"/>
        <v>263.51594055173331</v>
      </c>
      <c r="K390" s="54">
        <v>15</v>
      </c>
      <c r="L390" s="53">
        <f t="shared" si="85"/>
        <v>3952.7391082759996</v>
      </c>
    </row>
    <row r="391" spans="1:13" ht="24" customHeight="1" thickBot="1" x14ac:dyDescent="0.3">
      <c r="B391" s="46" t="s">
        <v>357</v>
      </c>
      <c r="C391" s="46" t="s">
        <v>349</v>
      </c>
      <c r="D391" s="46" t="s">
        <v>343</v>
      </c>
      <c r="E391" s="111">
        <v>43344</v>
      </c>
      <c r="F391" s="45">
        <v>8588.9749274999995</v>
      </c>
      <c r="G391" s="53"/>
      <c r="H391" s="45">
        <v>683.4967109480001</v>
      </c>
      <c r="I391" s="53">
        <f t="shared" si="83"/>
        <v>7905.4782165519991</v>
      </c>
      <c r="J391" s="53">
        <f t="shared" si="84"/>
        <v>263.51594055173331</v>
      </c>
      <c r="K391" s="54">
        <v>15</v>
      </c>
      <c r="L391" s="53">
        <f t="shared" si="85"/>
        <v>3952.7391082759996</v>
      </c>
    </row>
    <row r="392" spans="1:13" ht="24" customHeight="1" thickBot="1" x14ac:dyDescent="0.3">
      <c r="B392" s="46" t="s">
        <v>471</v>
      </c>
      <c r="C392" s="46" t="s">
        <v>349</v>
      </c>
      <c r="D392" s="46" t="s">
        <v>343</v>
      </c>
      <c r="E392" s="111">
        <v>43469</v>
      </c>
      <c r="F392" s="45">
        <v>8588.9749274999995</v>
      </c>
      <c r="G392" s="53"/>
      <c r="H392" s="45">
        <v>683.4967109480001</v>
      </c>
      <c r="I392" s="53">
        <f t="shared" si="83"/>
        <v>7905.4782165519991</v>
      </c>
      <c r="J392" s="53">
        <f t="shared" si="84"/>
        <v>263.51594055173331</v>
      </c>
      <c r="K392" s="54">
        <v>15</v>
      </c>
      <c r="L392" s="53">
        <f t="shared" si="85"/>
        <v>3952.7391082759996</v>
      </c>
    </row>
    <row r="393" spans="1:13" ht="24" customHeight="1" thickBot="1" x14ac:dyDescent="0.3">
      <c r="B393" s="46" t="s">
        <v>507</v>
      </c>
      <c r="C393" s="46" t="s">
        <v>349</v>
      </c>
      <c r="D393" s="46" t="s">
        <v>343</v>
      </c>
      <c r="E393" s="111">
        <v>43556</v>
      </c>
      <c r="F393" s="45">
        <v>8588.9749274999995</v>
      </c>
      <c r="G393" s="53"/>
      <c r="H393" s="45">
        <v>683.4967109480001</v>
      </c>
      <c r="I393" s="53">
        <f t="shared" si="83"/>
        <v>7905.4782165519991</v>
      </c>
      <c r="J393" s="53">
        <f t="shared" si="84"/>
        <v>263.51594055173331</v>
      </c>
      <c r="K393" s="54">
        <v>15</v>
      </c>
      <c r="L393" s="53">
        <f t="shared" si="85"/>
        <v>3952.7391082759996</v>
      </c>
    </row>
    <row r="394" spans="1:13" s="98" customFormat="1" ht="24" customHeight="1" thickBot="1" x14ac:dyDescent="0.3">
      <c r="A394" s="282"/>
      <c r="B394" s="46" t="s">
        <v>509</v>
      </c>
      <c r="C394" s="46" t="s">
        <v>349</v>
      </c>
      <c r="D394" s="46" t="s">
        <v>343</v>
      </c>
      <c r="E394" s="111" t="s">
        <v>572</v>
      </c>
      <c r="F394" s="45">
        <v>8588.9749274999995</v>
      </c>
      <c r="G394" s="53"/>
      <c r="H394" s="45">
        <v>683.4967109480001</v>
      </c>
      <c r="I394" s="53">
        <f t="shared" si="83"/>
        <v>7905.4782165519991</v>
      </c>
      <c r="J394" s="53">
        <f t="shared" si="84"/>
        <v>263.51594055173331</v>
      </c>
      <c r="K394" s="54">
        <v>15</v>
      </c>
      <c r="L394" s="53">
        <f t="shared" si="85"/>
        <v>3952.7391082759996</v>
      </c>
      <c r="M394" s="97"/>
    </row>
    <row r="395" spans="1:13" s="98" customFormat="1" ht="24" customHeight="1" thickBot="1" x14ac:dyDescent="0.3">
      <c r="A395" s="282"/>
      <c r="B395" s="46" t="s">
        <v>514</v>
      </c>
      <c r="C395" s="46" t="s">
        <v>349</v>
      </c>
      <c r="D395" s="46" t="s">
        <v>343</v>
      </c>
      <c r="E395" s="111">
        <v>43581</v>
      </c>
      <c r="F395" s="45">
        <v>8588.9749274999995</v>
      </c>
      <c r="G395" s="53"/>
      <c r="H395" s="45">
        <v>683.4967109480001</v>
      </c>
      <c r="I395" s="53">
        <f t="shared" si="83"/>
        <v>7905.4782165519991</v>
      </c>
      <c r="J395" s="53">
        <f t="shared" si="84"/>
        <v>263.51594055173331</v>
      </c>
      <c r="K395" s="54">
        <v>15</v>
      </c>
      <c r="L395" s="53">
        <f t="shared" si="85"/>
        <v>3952.7391082759996</v>
      </c>
      <c r="M395" s="97"/>
    </row>
    <row r="396" spans="1:13" s="312" customFormat="1" ht="19.5" customHeight="1" thickBot="1" x14ac:dyDescent="0.3">
      <c r="B396" s="67" t="s">
        <v>359</v>
      </c>
      <c r="C396" s="67" t="s">
        <v>349</v>
      </c>
      <c r="D396" s="67" t="s">
        <v>343</v>
      </c>
      <c r="E396" s="121">
        <v>42666</v>
      </c>
      <c r="F396" s="68">
        <v>8588.9749274999995</v>
      </c>
      <c r="G396" s="70"/>
      <c r="H396" s="45">
        <v>683.4967109480001</v>
      </c>
      <c r="I396" s="53">
        <f t="shared" si="83"/>
        <v>7905.4782165519991</v>
      </c>
      <c r="J396" s="53">
        <f t="shared" si="84"/>
        <v>263.51594055173331</v>
      </c>
      <c r="K396" s="54">
        <v>15</v>
      </c>
      <c r="L396" s="53">
        <f t="shared" si="85"/>
        <v>3952.7391082759996</v>
      </c>
      <c r="M396" s="316"/>
    </row>
    <row r="397" spans="1:13" ht="19.5" customHeight="1" thickBot="1" x14ac:dyDescent="0.3">
      <c r="B397" s="46" t="s">
        <v>178</v>
      </c>
      <c r="C397" s="46" t="s">
        <v>349</v>
      </c>
      <c r="D397" s="46" t="s">
        <v>343</v>
      </c>
      <c r="E397" s="111">
        <v>42781</v>
      </c>
      <c r="F397" s="68">
        <v>8588.9749274999995</v>
      </c>
      <c r="G397" s="53"/>
      <c r="H397" s="45">
        <v>683.4967109480001</v>
      </c>
      <c r="I397" s="53">
        <f t="shared" si="83"/>
        <v>7905.4782165519991</v>
      </c>
      <c r="J397" s="53">
        <f t="shared" si="84"/>
        <v>263.51594055173331</v>
      </c>
      <c r="K397" s="54">
        <v>15</v>
      </c>
      <c r="L397" s="53">
        <f t="shared" si="85"/>
        <v>3952.7391082759996</v>
      </c>
    </row>
    <row r="398" spans="1:13" ht="19.5" customHeight="1" thickBot="1" x14ac:dyDescent="0.3">
      <c r="B398" s="46" t="s">
        <v>506</v>
      </c>
      <c r="C398" s="46" t="s">
        <v>349</v>
      </c>
      <c r="D398" s="46" t="s">
        <v>343</v>
      </c>
      <c r="E398" s="111">
        <v>43532</v>
      </c>
      <c r="F398" s="45">
        <v>8588.9749274999995</v>
      </c>
      <c r="G398" s="53"/>
      <c r="H398" s="45">
        <v>683.4967109480001</v>
      </c>
      <c r="I398" s="53">
        <f t="shared" si="83"/>
        <v>7905.4782165519991</v>
      </c>
      <c r="J398" s="53">
        <f t="shared" si="84"/>
        <v>263.51594055173331</v>
      </c>
      <c r="K398" s="54">
        <v>15</v>
      </c>
      <c r="L398" s="53">
        <f t="shared" si="85"/>
        <v>3952.7391082759996</v>
      </c>
    </row>
    <row r="399" spans="1:13" ht="19.5" customHeight="1" thickBot="1" x14ac:dyDescent="0.3">
      <c r="B399" s="46" t="s">
        <v>508</v>
      </c>
      <c r="C399" s="46" t="s">
        <v>349</v>
      </c>
      <c r="D399" s="46" t="s">
        <v>343</v>
      </c>
      <c r="E399" s="111">
        <v>43549</v>
      </c>
      <c r="F399" s="45">
        <v>8588.9749274999995</v>
      </c>
      <c r="G399" s="53"/>
      <c r="H399" s="45">
        <v>683.4967109480001</v>
      </c>
      <c r="I399" s="53">
        <f t="shared" si="83"/>
        <v>7905.4782165519991</v>
      </c>
      <c r="J399" s="53">
        <f t="shared" si="84"/>
        <v>263.51594055173331</v>
      </c>
      <c r="K399" s="54">
        <v>15</v>
      </c>
      <c r="L399" s="53">
        <f t="shared" si="85"/>
        <v>3952.7391082759996</v>
      </c>
    </row>
    <row r="400" spans="1:13" ht="19.5" customHeight="1" thickBot="1" x14ac:dyDescent="0.3">
      <c r="B400" s="46" t="s">
        <v>195</v>
      </c>
      <c r="C400" s="46" t="s">
        <v>349</v>
      </c>
      <c r="D400" s="46" t="s">
        <v>343</v>
      </c>
      <c r="E400" s="111">
        <v>43195</v>
      </c>
      <c r="F400" s="45">
        <v>8588.9749274999995</v>
      </c>
      <c r="G400" s="53"/>
      <c r="H400" s="45">
        <v>683.4967109480001</v>
      </c>
      <c r="I400" s="53">
        <f t="shared" si="83"/>
        <v>7905.4782165519991</v>
      </c>
      <c r="J400" s="53">
        <f t="shared" si="84"/>
        <v>263.51594055173331</v>
      </c>
      <c r="K400" s="54">
        <v>15</v>
      </c>
      <c r="L400" s="53">
        <f t="shared" si="85"/>
        <v>3952.7391082759996</v>
      </c>
    </row>
    <row r="401" spans="1:13" ht="19.5" customHeight="1" thickBot="1" x14ac:dyDescent="0.3">
      <c r="B401" s="46" t="s">
        <v>352</v>
      </c>
      <c r="C401" s="46" t="s">
        <v>349</v>
      </c>
      <c r="D401" s="46" t="s">
        <v>343</v>
      </c>
      <c r="E401" s="111">
        <v>43344</v>
      </c>
      <c r="F401" s="45">
        <v>8588.9749274999995</v>
      </c>
      <c r="G401" s="53"/>
      <c r="H401" s="45">
        <v>683.4967109480001</v>
      </c>
      <c r="I401" s="53">
        <f t="shared" si="83"/>
        <v>7905.4782165519991</v>
      </c>
      <c r="J401" s="53">
        <f t="shared" si="84"/>
        <v>263.51594055173331</v>
      </c>
      <c r="K401" s="54">
        <v>15</v>
      </c>
      <c r="L401" s="53">
        <f t="shared" si="85"/>
        <v>3952.7391082759996</v>
      </c>
    </row>
    <row r="402" spans="1:13" ht="19.5" customHeight="1" thickBot="1" x14ac:dyDescent="0.3">
      <c r="B402" s="46" t="s">
        <v>191</v>
      </c>
      <c r="C402" s="46" t="s">
        <v>349</v>
      </c>
      <c r="D402" s="46" t="s">
        <v>343</v>
      </c>
      <c r="E402" s="111">
        <v>43160</v>
      </c>
      <c r="F402" s="45">
        <v>8588.9749274999995</v>
      </c>
      <c r="G402" s="53"/>
      <c r="H402" s="45">
        <v>683.4967109480001</v>
      </c>
      <c r="I402" s="53">
        <f t="shared" si="83"/>
        <v>7905.4782165519991</v>
      </c>
      <c r="J402" s="53">
        <f t="shared" si="84"/>
        <v>263.51594055173331</v>
      </c>
      <c r="K402" s="54">
        <v>15</v>
      </c>
      <c r="L402" s="53">
        <f t="shared" si="85"/>
        <v>3952.7391082759996</v>
      </c>
    </row>
    <row r="403" spans="1:13" ht="19.5" customHeight="1" thickBot="1" x14ac:dyDescent="0.3">
      <c r="B403" s="46" t="s">
        <v>192</v>
      </c>
      <c r="C403" s="46" t="s">
        <v>349</v>
      </c>
      <c r="D403" s="46" t="s">
        <v>343</v>
      </c>
      <c r="E403" s="111">
        <v>43160</v>
      </c>
      <c r="F403" s="45">
        <v>8588.9749274999995</v>
      </c>
      <c r="G403" s="53"/>
      <c r="H403" s="45">
        <v>683.4967109480001</v>
      </c>
      <c r="I403" s="53">
        <f t="shared" si="83"/>
        <v>7905.4782165519991</v>
      </c>
      <c r="J403" s="53">
        <f t="shared" si="84"/>
        <v>263.51594055173331</v>
      </c>
      <c r="K403" s="54">
        <v>15</v>
      </c>
      <c r="L403" s="53">
        <f t="shared" si="85"/>
        <v>3952.7391082759996</v>
      </c>
    </row>
    <row r="404" spans="1:13" ht="19.5" customHeight="1" thickBot="1" x14ac:dyDescent="0.3">
      <c r="B404" s="46" t="s">
        <v>361</v>
      </c>
      <c r="C404" s="46" t="s">
        <v>349</v>
      </c>
      <c r="D404" s="46" t="s">
        <v>343</v>
      </c>
      <c r="E404" s="111">
        <v>42248</v>
      </c>
      <c r="F404" s="45">
        <v>8588.9749274999995</v>
      </c>
      <c r="G404" s="45"/>
      <c r="H404" s="45">
        <v>683.4967109480001</v>
      </c>
      <c r="I404" s="53">
        <f t="shared" si="83"/>
        <v>7905.4782165519991</v>
      </c>
      <c r="J404" s="53">
        <f t="shared" si="84"/>
        <v>263.51594055173331</v>
      </c>
      <c r="K404" s="54">
        <v>15</v>
      </c>
      <c r="L404" s="53">
        <f t="shared" si="85"/>
        <v>3952.7391082759996</v>
      </c>
    </row>
    <row r="405" spans="1:13" ht="18.75" customHeight="1" thickBot="1" x14ac:dyDescent="0.3">
      <c r="B405" s="46" t="s">
        <v>149</v>
      </c>
      <c r="C405" s="46" t="s">
        <v>349</v>
      </c>
      <c r="D405" s="46" t="s">
        <v>343</v>
      </c>
      <c r="E405" s="111">
        <v>42248</v>
      </c>
      <c r="F405" s="45">
        <v>8588.9749274999995</v>
      </c>
      <c r="G405" s="45"/>
      <c r="H405" s="45">
        <v>683.4967109480001</v>
      </c>
      <c r="I405" s="53">
        <f t="shared" si="83"/>
        <v>7905.4782165519991</v>
      </c>
      <c r="J405" s="53">
        <f t="shared" si="84"/>
        <v>263.51594055173331</v>
      </c>
      <c r="K405" s="54">
        <v>15</v>
      </c>
      <c r="L405" s="53">
        <f t="shared" si="85"/>
        <v>3952.7391082759996</v>
      </c>
    </row>
    <row r="406" spans="1:13" ht="19.5" customHeight="1" thickBot="1" x14ac:dyDescent="0.3">
      <c r="B406" s="46" t="s">
        <v>531</v>
      </c>
      <c r="C406" s="46" t="s">
        <v>349</v>
      </c>
      <c r="D406" s="46" t="s">
        <v>343</v>
      </c>
      <c r="E406" s="111">
        <v>43626</v>
      </c>
      <c r="F406" s="45">
        <v>8588.9749274999995</v>
      </c>
      <c r="G406" s="45"/>
      <c r="H406" s="45">
        <v>683.4967109480001</v>
      </c>
      <c r="I406" s="53">
        <f t="shared" si="83"/>
        <v>7905.4782165519991</v>
      </c>
      <c r="J406" s="53">
        <f t="shared" si="84"/>
        <v>263.51594055173331</v>
      </c>
      <c r="K406" s="54">
        <v>15</v>
      </c>
      <c r="L406" s="53">
        <f t="shared" si="85"/>
        <v>3952.7391082759996</v>
      </c>
    </row>
    <row r="407" spans="1:13" ht="19.5" customHeight="1" thickBot="1" x14ac:dyDescent="0.3">
      <c r="B407" s="46" t="s">
        <v>555</v>
      </c>
      <c r="C407" s="46" t="s">
        <v>349</v>
      </c>
      <c r="D407" s="46" t="s">
        <v>343</v>
      </c>
      <c r="E407" s="111">
        <v>43678</v>
      </c>
      <c r="F407" s="45">
        <v>8588.9749274999995</v>
      </c>
      <c r="G407" s="45"/>
      <c r="H407" s="45">
        <v>683.4967109480001</v>
      </c>
      <c r="I407" s="53">
        <f t="shared" si="83"/>
        <v>7905.4782165519991</v>
      </c>
      <c r="J407" s="53">
        <f t="shared" si="84"/>
        <v>263.51594055173331</v>
      </c>
      <c r="K407" s="54">
        <v>15</v>
      </c>
      <c r="L407" s="53">
        <f t="shared" si="85"/>
        <v>3952.7391082759996</v>
      </c>
    </row>
    <row r="408" spans="1:13" ht="19.5" customHeight="1" thickBot="1" x14ac:dyDescent="0.3">
      <c r="B408" s="46" t="s">
        <v>575</v>
      </c>
      <c r="C408" s="46" t="s">
        <v>349</v>
      </c>
      <c r="D408" s="46" t="s">
        <v>343</v>
      </c>
      <c r="E408" s="111">
        <v>43728</v>
      </c>
      <c r="F408" s="45">
        <v>8588.9749274999995</v>
      </c>
      <c r="G408" s="45"/>
      <c r="H408" s="45">
        <v>683.4967109480001</v>
      </c>
      <c r="I408" s="53">
        <f t="shared" si="83"/>
        <v>7905.4782165519991</v>
      </c>
      <c r="J408" s="53">
        <f t="shared" si="84"/>
        <v>263.51594055173331</v>
      </c>
      <c r="K408" s="54">
        <v>15</v>
      </c>
      <c r="L408" s="53">
        <f t="shared" si="85"/>
        <v>3952.7391082759996</v>
      </c>
    </row>
    <row r="409" spans="1:13" ht="24" customHeight="1" thickBot="1" x14ac:dyDescent="0.3">
      <c r="B409" s="46" t="s">
        <v>351</v>
      </c>
      <c r="C409" s="46" t="s">
        <v>349</v>
      </c>
      <c r="D409" s="46" t="s">
        <v>343</v>
      </c>
      <c r="E409" s="111">
        <v>42767</v>
      </c>
      <c r="F409" s="45">
        <v>8588.9749274999995</v>
      </c>
      <c r="G409" s="53"/>
      <c r="H409" s="45">
        <v>683.4967109480001</v>
      </c>
      <c r="I409" s="53">
        <f t="shared" si="83"/>
        <v>7905.4782165519991</v>
      </c>
      <c r="J409" s="53">
        <f t="shared" si="84"/>
        <v>263.51594055173331</v>
      </c>
      <c r="K409" s="54">
        <v>15</v>
      </c>
      <c r="L409" s="53">
        <f t="shared" si="85"/>
        <v>3952.7391082759996</v>
      </c>
    </row>
    <row r="410" spans="1:13" ht="18.75" customHeight="1" thickBot="1" x14ac:dyDescent="0.3">
      <c r="B410" s="46" t="s">
        <v>197</v>
      </c>
      <c r="C410" s="46" t="s">
        <v>349</v>
      </c>
      <c r="D410" s="46" t="s">
        <v>343</v>
      </c>
      <c r="E410" s="111">
        <v>43210</v>
      </c>
      <c r="F410" s="45">
        <v>8588.9749274999995</v>
      </c>
      <c r="G410" s="53"/>
      <c r="H410" s="45">
        <v>683.4967109480001</v>
      </c>
      <c r="I410" s="53">
        <f t="shared" si="83"/>
        <v>7905.4782165519991</v>
      </c>
      <c r="J410" s="53">
        <f t="shared" si="84"/>
        <v>263.51594055173331</v>
      </c>
      <c r="K410" s="54">
        <v>15</v>
      </c>
      <c r="L410" s="53">
        <f t="shared" si="85"/>
        <v>3952.7391082759996</v>
      </c>
    </row>
    <row r="411" spans="1:13" ht="18.75" customHeight="1" thickBot="1" x14ac:dyDescent="0.3">
      <c r="B411" s="46" t="s">
        <v>363</v>
      </c>
      <c r="C411" s="46" t="s">
        <v>349</v>
      </c>
      <c r="D411" s="46" t="s">
        <v>343</v>
      </c>
      <c r="E411" s="111">
        <v>43344</v>
      </c>
      <c r="F411" s="45">
        <v>8588.9749274999995</v>
      </c>
      <c r="G411" s="53"/>
      <c r="H411" s="45">
        <v>683.4967109480001</v>
      </c>
      <c r="I411" s="53">
        <f t="shared" si="83"/>
        <v>7905.4782165519991</v>
      </c>
      <c r="J411" s="53">
        <f t="shared" si="84"/>
        <v>263.51594055173331</v>
      </c>
      <c r="K411" s="54">
        <v>15</v>
      </c>
      <c r="L411" s="53">
        <f t="shared" si="85"/>
        <v>3952.7391082759996</v>
      </c>
    </row>
    <row r="412" spans="1:13" ht="18.75" customHeight="1" thickBot="1" x14ac:dyDescent="0.3">
      <c r="B412" s="46" t="s">
        <v>364</v>
      </c>
      <c r="C412" s="46" t="s">
        <v>349</v>
      </c>
      <c r="D412" s="46" t="s">
        <v>343</v>
      </c>
      <c r="E412" s="111">
        <v>43344</v>
      </c>
      <c r="F412" s="45">
        <v>8588.9749274999995</v>
      </c>
      <c r="G412" s="53"/>
      <c r="H412" s="45">
        <v>683.4967109480001</v>
      </c>
      <c r="I412" s="53">
        <f t="shared" si="83"/>
        <v>7905.4782165519991</v>
      </c>
      <c r="J412" s="53">
        <f t="shared" si="84"/>
        <v>263.51594055173331</v>
      </c>
      <c r="K412" s="54">
        <v>15</v>
      </c>
      <c r="L412" s="53">
        <f t="shared" si="85"/>
        <v>3952.7391082759996</v>
      </c>
    </row>
    <row r="413" spans="1:13" ht="18.75" customHeight="1" thickBot="1" x14ac:dyDescent="0.3">
      <c r="B413" s="46" t="s">
        <v>147</v>
      </c>
      <c r="C413" s="46" t="s">
        <v>349</v>
      </c>
      <c r="D413" s="46" t="s">
        <v>343</v>
      </c>
      <c r="E413" s="111">
        <v>42248</v>
      </c>
      <c r="F413" s="45">
        <v>8588.9749274999995</v>
      </c>
      <c r="G413" s="45"/>
      <c r="H413" s="45">
        <v>683.4967109480001</v>
      </c>
      <c r="I413" s="53">
        <f t="shared" si="83"/>
        <v>7905.4782165519991</v>
      </c>
      <c r="J413" s="53">
        <f t="shared" si="84"/>
        <v>263.51594055173331</v>
      </c>
      <c r="K413" s="54">
        <v>15</v>
      </c>
      <c r="L413" s="53">
        <f t="shared" si="85"/>
        <v>3952.7391082759996</v>
      </c>
    </row>
    <row r="414" spans="1:13" s="98" customFormat="1" ht="16.5" customHeight="1" thickBot="1" x14ac:dyDescent="0.3">
      <c r="A414" s="282"/>
      <c r="B414" s="46" t="s">
        <v>498</v>
      </c>
      <c r="C414" s="46" t="s">
        <v>349</v>
      </c>
      <c r="D414" s="46" t="s">
        <v>343</v>
      </c>
      <c r="E414" s="111">
        <v>43515</v>
      </c>
      <c r="F414" s="45">
        <v>8588.9749274999995</v>
      </c>
      <c r="G414" s="53"/>
      <c r="H414" s="45">
        <v>683.4967109480001</v>
      </c>
      <c r="I414" s="53">
        <f t="shared" ref="I414:I419" si="86">F414-H414+G414</f>
        <v>7905.4782165519991</v>
      </c>
      <c r="J414" s="53">
        <f t="shared" ref="J414:J419" si="87">I414/30</f>
        <v>263.51594055173331</v>
      </c>
      <c r="K414" s="54">
        <v>15</v>
      </c>
      <c r="L414" s="53">
        <f t="shared" ref="L414:L419" si="88">J414*K414</f>
        <v>3952.7391082759996</v>
      </c>
      <c r="M414" s="97"/>
    </row>
    <row r="415" spans="1:13" s="98" customFormat="1" ht="16.5" customHeight="1" thickBot="1" x14ac:dyDescent="0.3">
      <c r="A415" s="282"/>
      <c r="B415" s="46" t="s">
        <v>570</v>
      </c>
      <c r="C415" s="46" t="s">
        <v>349</v>
      </c>
      <c r="D415" s="46" t="s">
        <v>343</v>
      </c>
      <c r="E415" s="111">
        <v>43731</v>
      </c>
      <c r="F415" s="45">
        <v>8588.9749274999995</v>
      </c>
      <c r="G415" s="53"/>
      <c r="H415" s="45">
        <v>683.4967109480001</v>
      </c>
      <c r="I415" s="53">
        <f t="shared" si="86"/>
        <v>7905.4782165519991</v>
      </c>
      <c r="J415" s="53">
        <f t="shared" si="87"/>
        <v>263.51594055173331</v>
      </c>
      <c r="K415" s="54">
        <v>15</v>
      </c>
      <c r="L415" s="53">
        <f t="shared" si="88"/>
        <v>3952.7391082759996</v>
      </c>
      <c r="M415" s="97"/>
    </row>
    <row r="416" spans="1:13" s="98" customFormat="1" ht="21" customHeight="1" thickBot="1" x14ac:dyDescent="0.3">
      <c r="A416" s="282"/>
      <c r="B416" s="46" t="s">
        <v>591</v>
      </c>
      <c r="C416" s="46" t="s">
        <v>349</v>
      </c>
      <c r="D416" s="46" t="s">
        <v>343</v>
      </c>
      <c r="E416" s="111">
        <v>43800</v>
      </c>
      <c r="F416" s="45">
        <v>8588.9749274999995</v>
      </c>
      <c r="G416" s="53"/>
      <c r="H416" s="45">
        <v>683.4967109480001</v>
      </c>
      <c r="I416" s="53">
        <f t="shared" si="86"/>
        <v>7905.4782165519991</v>
      </c>
      <c r="J416" s="53">
        <f t="shared" si="87"/>
        <v>263.51594055173331</v>
      </c>
      <c r="K416" s="54">
        <v>15</v>
      </c>
      <c r="L416" s="53">
        <f t="shared" si="88"/>
        <v>3952.7391082759996</v>
      </c>
      <c r="M416" s="97"/>
    </row>
    <row r="417" spans="1:13" s="98" customFormat="1" ht="21" customHeight="1" thickBot="1" x14ac:dyDescent="0.3">
      <c r="A417" s="282"/>
      <c r="B417" s="46" t="s">
        <v>592</v>
      </c>
      <c r="C417" s="46" t="s">
        <v>349</v>
      </c>
      <c r="D417" s="46" t="s">
        <v>343</v>
      </c>
      <c r="E417" s="111">
        <v>43800</v>
      </c>
      <c r="F417" s="45">
        <v>8588.9749274999995</v>
      </c>
      <c r="G417" s="53"/>
      <c r="H417" s="45">
        <v>683.4967109480001</v>
      </c>
      <c r="I417" s="53">
        <f t="shared" si="86"/>
        <v>7905.4782165519991</v>
      </c>
      <c r="J417" s="53">
        <f t="shared" si="87"/>
        <v>263.51594055173331</v>
      </c>
      <c r="K417" s="54">
        <v>15</v>
      </c>
      <c r="L417" s="53">
        <f t="shared" si="88"/>
        <v>3952.7391082759996</v>
      </c>
      <c r="M417" s="97"/>
    </row>
    <row r="418" spans="1:13" ht="24" customHeight="1" thickBot="1" x14ac:dyDescent="0.3">
      <c r="B418" s="46" t="s">
        <v>486</v>
      </c>
      <c r="C418" s="46" t="s">
        <v>448</v>
      </c>
      <c r="D418" s="46" t="s">
        <v>343</v>
      </c>
      <c r="E418" s="111">
        <v>42689</v>
      </c>
      <c r="F418" s="82">
        <v>5462.1762749999998</v>
      </c>
      <c r="G418" s="53"/>
      <c r="H418" s="53">
        <v>33.659999999999997</v>
      </c>
      <c r="I418" s="53">
        <f t="shared" si="86"/>
        <v>5428.516275</v>
      </c>
      <c r="J418" s="53">
        <f t="shared" si="87"/>
        <v>180.95054250000001</v>
      </c>
      <c r="K418" s="54">
        <v>15</v>
      </c>
      <c r="L418" s="53">
        <f t="shared" si="88"/>
        <v>2714.2581375</v>
      </c>
    </row>
    <row r="419" spans="1:13" ht="19.5" customHeight="1" thickBot="1" x14ac:dyDescent="0.3">
      <c r="B419" s="46" t="s">
        <v>382</v>
      </c>
      <c r="C419" s="46" t="s">
        <v>11</v>
      </c>
      <c r="D419" s="46" t="s">
        <v>343</v>
      </c>
      <c r="E419" s="111">
        <v>42248</v>
      </c>
      <c r="F419" s="45">
        <v>5920.2</v>
      </c>
      <c r="G419" s="45">
        <v>34</v>
      </c>
      <c r="H419" s="45">
        <v>0</v>
      </c>
      <c r="I419" s="53">
        <f t="shared" si="86"/>
        <v>5954.2</v>
      </c>
      <c r="J419" s="53">
        <f t="shared" si="87"/>
        <v>198.47333333333333</v>
      </c>
      <c r="K419" s="54">
        <v>15</v>
      </c>
      <c r="L419" s="53">
        <f t="shared" si="88"/>
        <v>2977.1</v>
      </c>
    </row>
    <row r="420" spans="1:13" s="93" customFormat="1" ht="24" customHeight="1" thickBot="1" x14ac:dyDescent="0.3">
      <c r="B420" s="55"/>
      <c r="C420" s="55"/>
      <c r="D420" s="55"/>
      <c r="E420" s="115"/>
      <c r="F420" s="308"/>
      <c r="G420" s="48"/>
      <c r="H420" s="48"/>
      <c r="I420" s="56"/>
      <c r="J420" s="56"/>
      <c r="K420" s="57"/>
      <c r="L420" s="48"/>
      <c r="M420" s="100"/>
    </row>
    <row r="421" spans="1:13" ht="16.5" customHeight="1" thickBot="1" x14ac:dyDescent="0.3">
      <c r="B421" s="324" t="s">
        <v>549</v>
      </c>
      <c r="C421" s="325"/>
      <c r="D421" s="325"/>
      <c r="E421" s="325"/>
      <c r="F421" s="325"/>
      <c r="G421" s="325"/>
      <c r="H421" s="325"/>
      <c r="I421" s="325"/>
      <c r="J421" s="325"/>
      <c r="K421" s="325"/>
      <c r="L421" s="325"/>
    </row>
    <row r="422" spans="1:13" ht="21" customHeight="1" thickBot="1" x14ac:dyDescent="0.3">
      <c r="B422" s="106" t="s">
        <v>0</v>
      </c>
      <c r="C422" s="106" t="s">
        <v>1</v>
      </c>
      <c r="D422" s="106" t="s">
        <v>2</v>
      </c>
      <c r="E422" s="113" t="s">
        <v>492</v>
      </c>
      <c r="F422" s="49" t="s">
        <v>3</v>
      </c>
      <c r="G422" s="49" t="s">
        <v>4</v>
      </c>
      <c r="H422" s="50" t="s">
        <v>5</v>
      </c>
      <c r="I422" s="49" t="s">
        <v>6</v>
      </c>
      <c r="J422" s="49" t="s">
        <v>7</v>
      </c>
      <c r="K422" s="51" t="s">
        <v>8</v>
      </c>
      <c r="L422" s="106" t="s">
        <v>330</v>
      </c>
    </row>
    <row r="423" spans="1:13" s="281" customFormat="1" ht="35.25" customHeight="1" thickBot="1" x14ac:dyDescent="0.3">
      <c r="A423" s="282"/>
      <c r="B423" s="46" t="s">
        <v>527</v>
      </c>
      <c r="C423" s="46" t="s">
        <v>556</v>
      </c>
      <c r="D423" s="46" t="s">
        <v>627</v>
      </c>
      <c r="E423" s="111">
        <v>43600</v>
      </c>
      <c r="F423" s="45">
        <v>14166.950624999999</v>
      </c>
      <c r="G423" s="53"/>
      <c r="H423" s="45">
        <v>1630.09</v>
      </c>
      <c r="I423" s="45">
        <f t="shared" ref="I423" si="89">F423-H423+G423</f>
        <v>12536.860624999999</v>
      </c>
      <c r="J423" s="45">
        <f t="shared" ref="J423" si="90">I423/30</f>
        <v>417.89535416666666</v>
      </c>
      <c r="K423" s="54">
        <v>15</v>
      </c>
      <c r="L423" s="53">
        <f>K423*J423</f>
        <v>6268.4303124999997</v>
      </c>
      <c r="M423" s="97"/>
    </row>
    <row r="424" spans="1:13" ht="21" customHeight="1" thickBot="1" x14ac:dyDescent="0.3">
      <c r="B424" s="46" t="s">
        <v>414</v>
      </c>
      <c r="C424" s="46" t="s">
        <v>355</v>
      </c>
      <c r="D424" s="46" t="s">
        <v>627</v>
      </c>
      <c r="E424" s="111">
        <v>42639</v>
      </c>
      <c r="F424" s="85">
        <v>7953.8456249999999</v>
      </c>
      <c r="G424" s="45"/>
      <c r="H424" s="85">
        <v>245</v>
      </c>
      <c r="I424" s="45">
        <f>F424-H424</f>
        <v>7708.8456249999999</v>
      </c>
      <c r="J424" s="45">
        <f>I424/30</f>
        <v>256.96152083333334</v>
      </c>
      <c r="K424" s="54">
        <v>15</v>
      </c>
      <c r="L424" s="53">
        <f t="shared" ref="L424:L429" si="91">K424*J424</f>
        <v>3854.4228125</v>
      </c>
    </row>
    <row r="425" spans="1:13" ht="21" customHeight="1" thickBot="1" x14ac:dyDescent="0.3">
      <c r="B425" s="86" t="s">
        <v>360</v>
      </c>
      <c r="C425" s="86" t="s">
        <v>355</v>
      </c>
      <c r="D425" s="46" t="s">
        <v>627</v>
      </c>
      <c r="E425" s="112">
        <v>42405</v>
      </c>
      <c r="F425" s="85">
        <v>10931.529757500002</v>
      </c>
      <c r="G425" s="85"/>
      <c r="H425" s="85">
        <v>1122</v>
      </c>
      <c r="I425" s="85">
        <f t="shared" ref="I425:I426" si="92">F425-H425+G425</f>
        <v>9809.5297575000022</v>
      </c>
      <c r="J425" s="85">
        <f t="shared" ref="J425:J426" si="93">I425/30</f>
        <v>326.9843252500001</v>
      </c>
      <c r="K425" s="54">
        <v>15</v>
      </c>
      <c r="L425" s="53">
        <f t="shared" si="91"/>
        <v>4904.7648787500011</v>
      </c>
    </row>
    <row r="426" spans="1:13" ht="21" customHeight="1" thickBot="1" x14ac:dyDescent="0.3">
      <c r="B426" s="46" t="s">
        <v>395</v>
      </c>
      <c r="C426" s="46" t="s">
        <v>355</v>
      </c>
      <c r="D426" s="46" t="s">
        <v>627</v>
      </c>
      <c r="E426" s="112">
        <v>43358</v>
      </c>
      <c r="F426" s="85">
        <v>7953.8456249999999</v>
      </c>
      <c r="G426" s="45"/>
      <c r="H426" s="85">
        <v>245</v>
      </c>
      <c r="I426" s="45">
        <f t="shared" si="92"/>
        <v>7708.8456249999999</v>
      </c>
      <c r="J426" s="45">
        <f t="shared" si="93"/>
        <v>256.96152083333334</v>
      </c>
      <c r="K426" s="54">
        <v>15</v>
      </c>
      <c r="L426" s="53">
        <f t="shared" si="91"/>
        <v>3854.4228125</v>
      </c>
    </row>
    <row r="427" spans="1:13" ht="21" customHeight="1" thickBot="1" x14ac:dyDescent="0.3">
      <c r="B427" s="46" t="s">
        <v>473</v>
      </c>
      <c r="C427" s="46" t="s">
        <v>355</v>
      </c>
      <c r="D427" s="46" t="s">
        <v>627</v>
      </c>
      <c r="E427" s="112">
        <v>43466</v>
      </c>
      <c r="F427" s="85">
        <v>7953.8456249999999</v>
      </c>
      <c r="G427" s="45"/>
      <c r="H427" s="85">
        <v>245</v>
      </c>
      <c r="I427" s="45">
        <f t="shared" ref="I427" si="94">F427-H427+G427</f>
        <v>7708.8456249999999</v>
      </c>
      <c r="J427" s="45">
        <f t="shared" ref="J427" si="95">I427/30</f>
        <v>256.96152083333334</v>
      </c>
      <c r="K427" s="54">
        <v>15</v>
      </c>
      <c r="L427" s="53">
        <f t="shared" si="91"/>
        <v>3854.4228125</v>
      </c>
    </row>
    <row r="428" spans="1:13" s="281" customFormat="1" ht="24" customHeight="1" thickBot="1" x14ac:dyDescent="0.3">
      <c r="A428" s="282"/>
      <c r="B428" s="46" t="s">
        <v>47</v>
      </c>
      <c r="C428" s="46" t="s">
        <v>355</v>
      </c>
      <c r="D428" s="46" t="s">
        <v>627</v>
      </c>
      <c r="E428" s="111">
        <v>42248</v>
      </c>
      <c r="F428" s="45">
        <v>7953.8456249999999</v>
      </c>
      <c r="G428" s="53"/>
      <c r="H428" s="45">
        <v>245</v>
      </c>
      <c r="I428" s="45">
        <f>F428-H428</f>
        <v>7708.8456249999999</v>
      </c>
      <c r="J428" s="45">
        <f>I428/30</f>
        <v>256.96152083333334</v>
      </c>
      <c r="K428" s="54">
        <v>15</v>
      </c>
      <c r="L428" s="53">
        <f t="shared" si="91"/>
        <v>3854.4228125</v>
      </c>
      <c r="M428" s="97"/>
    </row>
    <row r="429" spans="1:13" s="281" customFormat="1" ht="24" customHeight="1" thickBot="1" x14ac:dyDescent="0.3">
      <c r="A429" s="282"/>
      <c r="B429" s="46" t="s">
        <v>568</v>
      </c>
      <c r="C429" s="46" t="s">
        <v>355</v>
      </c>
      <c r="D429" s="46" t="s">
        <v>627</v>
      </c>
      <c r="E429" s="111">
        <v>43709</v>
      </c>
      <c r="F429" s="45">
        <v>7953.8456249999999</v>
      </c>
      <c r="G429" s="53"/>
      <c r="H429" s="45">
        <v>245</v>
      </c>
      <c r="I429" s="45">
        <f t="shared" ref="I429" si="96">F429-H429</f>
        <v>7708.8456249999999</v>
      </c>
      <c r="J429" s="45">
        <f t="shared" ref="J429" si="97">I429/30</f>
        <v>256.96152083333334</v>
      </c>
      <c r="K429" s="54">
        <v>15</v>
      </c>
      <c r="L429" s="53">
        <f t="shared" si="91"/>
        <v>3854.4228125</v>
      </c>
      <c r="M429" s="97"/>
    </row>
    <row r="430" spans="1:13" s="281" customFormat="1" ht="24" customHeight="1" thickBot="1" x14ac:dyDescent="0.3">
      <c r="A430" s="282"/>
      <c r="B430" s="46" t="s">
        <v>587</v>
      </c>
      <c r="C430" s="46" t="s">
        <v>355</v>
      </c>
      <c r="D430" s="46" t="s">
        <v>627</v>
      </c>
      <c r="E430" s="111">
        <v>43789</v>
      </c>
      <c r="F430" s="45">
        <v>7953.8456249999999</v>
      </c>
      <c r="G430" s="53"/>
      <c r="H430" s="45">
        <v>245</v>
      </c>
      <c r="I430" s="45">
        <f t="shared" ref="I430" si="98">F430-H430</f>
        <v>7708.8456249999999</v>
      </c>
      <c r="J430" s="45">
        <f t="shared" ref="J430" si="99">I430/30</f>
        <v>256.96152083333334</v>
      </c>
      <c r="K430" s="54">
        <v>15</v>
      </c>
      <c r="L430" s="53">
        <f t="shared" ref="L430" si="100">K430*J430</f>
        <v>3854.4228125</v>
      </c>
      <c r="M430" s="97"/>
    </row>
    <row r="431" spans="1:13" ht="19.5" customHeight="1" thickBot="1" x14ac:dyDescent="0.3">
      <c r="B431" s="46" t="s">
        <v>201</v>
      </c>
      <c r="C431" s="46" t="s">
        <v>355</v>
      </c>
      <c r="D431" s="46" t="s">
        <v>627</v>
      </c>
      <c r="E431" s="111">
        <v>43317</v>
      </c>
      <c r="F431" s="45">
        <v>7953.8456249999999</v>
      </c>
      <c r="G431" s="53"/>
      <c r="H431" s="45">
        <v>245</v>
      </c>
      <c r="I431" s="45">
        <f>F431-H431</f>
        <v>7708.8456249999999</v>
      </c>
      <c r="J431" s="45">
        <f>I431/30</f>
        <v>256.96152083333334</v>
      </c>
      <c r="K431" s="54">
        <v>10</v>
      </c>
      <c r="L431" s="70">
        <v>3753.57</v>
      </c>
    </row>
  </sheetData>
  <mergeCells count="20">
    <mergeCell ref="C2:J3"/>
    <mergeCell ref="B66:L66"/>
    <mergeCell ref="B24:L24"/>
    <mergeCell ref="B32:L32"/>
    <mergeCell ref="B333:L333"/>
    <mergeCell ref="B16:L16"/>
    <mergeCell ref="B85:L85"/>
    <mergeCell ref="B100:L100"/>
    <mergeCell ref="B111:L111"/>
    <mergeCell ref="B307:L307"/>
    <mergeCell ref="B421:L421"/>
    <mergeCell ref="B5:L5"/>
    <mergeCell ref="B38:L38"/>
    <mergeCell ref="B277:L277"/>
    <mergeCell ref="B170:L170"/>
    <mergeCell ref="B182:L182"/>
    <mergeCell ref="B159:L159"/>
    <mergeCell ref="B210:L210"/>
    <mergeCell ref="B144:L144"/>
    <mergeCell ref="B347:L347"/>
  </mergeCells>
  <pageMargins left="0.7" right="0.7" top="0.75" bottom="0.75" header="0.3" footer="0.3"/>
  <pageSetup paperSize="5" orientation="landscape" horizontalDpi="4294967293" verticalDpi="0" r:id="rId1"/>
  <ignoredErrors>
    <ignoredError sqref="L41 J18 L104 L82 L91 L9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2"/>
  <sheetViews>
    <sheetView topLeftCell="A7" workbookViewId="0">
      <selection activeCell="O9" sqref="O9"/>
    </sheetView>
  </sheetViews>
  <sheetFormatPr baseColWidth="10" defaultRowHeight="15" x14ac:dyDescent="0.25"/>
  <cols>
    <col min="1" max="1" width="4.28515625" customWidth="1"/>
    <col min="2" max="2" width="27.42578125" style="125" customWidth="1"/>
    <col min="4" max="9" width="11.42578125" style="123"/>
    <col min="10" max="10" width="11.42578125" style="124"/>
    <col min="11" max="12" width="11.42578125" style="123"/>
  </cols>
  <sheetData>
    <row r="4" spans="2:12" s="125" customFormat="1" ht="45" x14ac:dyDescent="0.25">
      <c r="B4" s="125" t="s">
        <v>0</v>
      </c>
      <c r="C4" s="125" t="s">
        <v>2</v>
      </c>
      <c r="D4" s="126" t="s">
        <v>492</v>
      </c>
      <c r="E4" s="126" t="s">
        <v>3</v>
      </c>
      <c r="F4" s="126" t="s">
        <v>4</v>
      </c>
      <c r="G4" s="126" t="s">
        <v>5</v>
      </c>
      <c r="H4" s="126" t="s">
        <v>6</v>
      </c>
      <c r="I4" s="126" t="s">
        <v>7</v>
      </c>
      <c r="J4" s="127" t="s">
        <v>8</v>
      </c>
      <c r="K4" s="126" t="s">
        <v>330</v>
      </c>
      <c r="L4" s="126" t="s">
        <v>174</v>
      </c>
    </row>
    <row r="5" spans="2:12" ht="45" x14ac:dyDescent="0.25">
      <c r="B5" s="125" t="s">
        <v>236</v>
      </c>
      <c r="C5" t="s">
        <v>118</v>
      </c>
      <c r="D5" s="123">
        <v>43354</v>
      </c>
      <c r="E5" s="123">
        <v>6323</v>
      </c>
      <c r="G5" s="123">
        <v>32</v>
      </c>
      <c r="H5" s="123">
        <v>6291</v>
      </c>
      <c r="I5" s="123">
        <v>206.94078947368422</v>
      </c>
      <c r="J5" s="124">
        <v>15</v>
      </c>
      <c r="K5" s="123">
        <v>3100.0718421052634</v>
      </c>
      <c r="L5" s="123">
        <v>500</v>
      </c>
    </row>
    <row r="6" spans="2:12" ht="60" x14ac:dyDescent="0.25">
      <c r="B6" s="125" t="s">
        <v>237</v>
      </c>
      <c r="C6" t="s">
        <v>118</v>
      </c>
      <c r="D6" s="123">
        <v>43356</v>
      </c>
      <c r="E6" s="123">
        <v>6325.54</v>
      </c>
      <c r="G6" s="123">
        <v>84.662999999999997</v>
      </c>
      <c r="H6" s="123">
        <v>6240.8770000000004</v>
      </c>
      <c r="I6" s="123">
        <v>205.29200657894739</v>
      </c>
      <c r="J6" s="124">
        <v>15</v>
      </c>
      <c r="K6" s="123">
        <v>3070.0000986842106</v>
      </c>
      <c r="L6" s="123">
        <v>200</v>
      </c>
    </row>
    <row r="7" spans="2:12" ht="60" x14ac:dyDescent="0.25">
      <c r="B7" s="125" t="s">
        <v>304</v>
      </c>
      <c r="C7" t="s">
        <v>118</v>
      </c>
      <c r="D7" s="123">
        <v>43347</v>
      </c>
      <c r="E7" s="123">
        <v>5920.2</v>
      </c>
      <c r="G7" s="123">
        <v>84.662999999999997</v>
      </c>
      <c r="H7" s="123">
        <v>5835.5370000000003</v>
      </c>
      <c r="I7" s="123">
        <v>191.95845394736844</v>
      </c>
      <c r="J7" s="124">
        <v>15</v>
      </c>
      <c r="K7" s="123">
        <v>2869.9968092105264</v>
      </c>
      <c r="L7" s="123">
        <v>200</v>
      </c>
    </row>
    <row r="8" spans="2:12" ht="30" x14ac:dyDescent="0.25">
      <c r="B8" s="125" t="s">
        <v>298</v>
      </c>
      <c r="C8" t="s">
        <v>118</v>
      </c>
      <c r="D8" s="123">
        <v>43344</v>
      </c>
      <c r="E8" s="123">
        <v>6325.54</v>
      </c>
      <c r="G8" s="123">
        <v>84.662999999999997</v>
      </c>
      <c r="H8" s="123">
        <v>6240.8770000000004</v>
      </c>
      <c r="I8" s="123">
        <v>205.29200657894739</v>
      </c>
      <c r="J8" s="124">
        <v>15</v>
      </c>
      <c r="K8" s="123">
        <v>3070.0000986842106</v>
      </c>
      <c r="L8" s="123">
        <v>200</v>
      </c>
    </row>
    <row r="9" spans="2:12" ht="30" x14ac:dyDescent="0.25">
      <c r="B9" s="125" t="s">
        <v>299</v>
      </c>
      <c r="C9" t="s">
        <v>118</v>
      </c>
      <c r="D9" s="123">
        <v>43344</v>
      </c>
      <c r="E9" s="123">
        <v>10143</v>
      </c>
      <c r="G9" s="123">
        <v>937.31</v>
      </c>
      <c r="H9" s="123">
        <v>9205.69</v>
      </c>
      <c r="I9" s="123">
        <v>302.81875000000002</v>
      </c>
      <c r="J9" s="124">
        <v>15</v>
      </c>
      <c r="K9" s="123">
        <v>4542.28125</v>
      </c>
      <c r="L9" s="123">
        <v>1362.28</v>
      </c>
    </row>
    <row r="10" spans="2:12" ht="30" x14ac:dyDescent="0.25">
      <c r="B10" s="125" t="s">
        <v>400</v>
      </c>
      <c r="C10" t="s">
        <v>118</v>
      </c>
      <c r="D10" s="123">
        <v>43364</v>
      </c>
      <c r="E10" s="123">
        <v>5977</v>
      </c>
      <c r="G10" s="123">
        <v>55.1</v>
      </c>
      <c r="H10" s="123">
        <v>5921.9</v>
      </c>
      <c r="I10" s="123">
        <v>194.79934210526315</v>
      </c>
      <c r="J10" s="124">
        <v>15</v>
      </c>
      <c r="K10" s="123">
        <v>2911.010131578947</v>
      </c>
      <c r="L10" s="123">
        <v>200</v>
      </c>
    </row>
    <row r="11" spans="2:12" x14ac:dyDescent="0.25">
      <c r="B11" s="125" t="s">
        <v>300</v>
      </c>
      <c r="C11" s="123" t="s">
        <v>118</v>
      </c>
      <c r="D11" s="123">
        <v>43348</v>
      </c>
      <c r="E11" s="123">
        <v>5920.2</v>
      </c>
      <c r="F11" s="123">
        <v>84.662999999999997</v>
      </c>
      <c r="H11" s="123">
        <v>5835.5370000000003</v>
      </c>
      <c r="I11" s="123">
        <v>194.5179</v>
      </c>
      <c r="J11" s="123">
        <v>15</v>
      </c>
      <c r="K11" s="123">
        <v>2911.010131578947</v>
      </c>
      <c r="L11" s="123">
        <v>200</v>
      </c>
    </row>
    <row r="12" spans="2:12" ht="30" x14ac:dyDescent="0.25">
      <c r="B12" s="125" t="s">
        <v>430</v>
      </c>
      <c r="C12" s="123" t="s">
        <v>118</v>
      </c>
      <c r="D12" s="123">
        <v>43391</v>
      </c>
      <c r="E12" s="123">
        <v>5920.2</v>
      </c>
      <c r="F12" s="123">
        <v>84.662999999999997</v>
      </c>
      <c r="H12" s="123">
        <v>5835.5370000000003</v>
      </c>
      <c r="I12" s="123">
        <v>194.5179</v>
      </c>
      <c r="J12" s="123">
        <v>15</v>
      </c>
      <c r="K12" s="123">
        <v>2911.010131578947</v>
      </c>
      <c r="L12" s="123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zoomScale="90" zoomScaleNormal="90" workbookViewId="0">
      <selection activeCell="G24" activeCellId="1" sqref="G4 G24"/>
    </sheetView>
  </sheetViews>
  <sheetFormatPr baseColWidth="10" defaultRowHeight="15" x14ac:dyDescent="0.25"/>
  <cols>
    <col min="1" max="1" width="42.7109375" style="31" customWidth="1"/>
    <col min="2" max="2" width="16.140625" style="114" hidden="1" customWidth="1"/>
    <col min="3" max="3" width="16.5703125" style="145" customWidth="1"/>
    <col min="4" max="4" width="20.42578125" style="17" customWidth="1"/>
    <col min="5" max="5" width="19.85546875" style="128" hidden="1" customWidth="1"/>
    <col min="6" max="16384" width="11.42578125" style="104"/>
  </cols>
  <sheetData>
    <row r="1" spans="1:5" ht="15.75" thickBot="1" x14ac:dyDescent="0.3"/>
    <row r="2" spans="1:5" ht="30.75" customHeight="1" thickBot="1" x14ac:dyDescent="0.3">
      <c r="A2" s="130" t="s">
        <v>282</v>
      </c>
      <c r="B2" s="146">
        <f>'PLANTILLA 2020'!L7</f>
        <v>14730.250781250001</v>
      </c>
      <c r="C2" s="147">
        <v>14730.250781250001</v>
      </c>
      <c r="D2" s="15">
        <v>1454638409</v>
      </c>
      <c r="E2" s="128">
        <f t="shared" ref="E2:E28" si="0">B2-C2</f>
        <v>0</v>
      </c>
    </row>
    <row r="3" spans="1:5" ht="15.75" thickBot="1" x14ac:dyDescent="0.3">
      <c r="A3" s="110" t="s">
        <v>63</v>
      </c>
      <c r="B3" s="146">
        <f>'PLANTILLA 2020'!L129</f>
        <v>2908.3199999999997</v>
      </c>
      <c r="C3" s="147">
        <v>2858.0426315789468</v>
      </c>
      <c r="D3" s="15">
        <v>2647972865</v>
      </c>
      <c r="E3" s="128">
        <f t="shared" si="0"/>
        <v>50.27736842105287</v>
      </c>
    </row>
    <row r="4" spans="1:5" ht="15.75" thickBot="1" x14ac:dyDescent="0.3">
      <c r="A4" s="110" t="s">
        <v>278</v>
      </c>
      <c r="B4" s="146">
        <f>'PLANTILLA 2020'!L46</f>
        <v>2532.3701999999998</v>
      </c>
      <c r="C4" s="147">
        <v>2149.9978289473688</v>
      </c>
      <c r="D4" s="15">
        <v>1504946165</v>
      </c>
      <c r="E4" s="128">
        <f t="shared" si="0"/>
        <v>382.37237105263102</v>
      </c>
    </row>
    <row r="5" spans="1:5" ht="15.75" thickBot="1" x14ac:dyDescent="0.3">
      <c r="A5" s="110" t="s">
        <v>50</v>
      </c>
      <c r="B5" s="146">
        <f>'PLANTILLA 2020'!L142</f>
        <v>3682.5</v>
      </c>
      <c r="C5" s="147">
        <v>3499.996052631579</v>
      </c>
      <c r="D5" s="15">
        <v>2947899386</v>
      </c>
      <c r="E5" s="128">
        <f t="shared" si="0"/>
        <v>182.503947368421</v>
      </c>
    </row>
    <row r="6" spans="1:5" ht="15.75" thickBot="1" x14ac:dyDescent="0.3">
      <c r="A6" s="110" t="s">
        <v>165</v>
      </c>
      <c r="B6" s="146">
        <f>'PLANTILLA 2020'!L120</f>
        <v>2908.3199999999997</v>
      </c>
      <c r="C6" s="147">
        <v>2850.0026315789469</v>
      </c>
      <c r="D6" s="15">
        <v>2647976755</v>
      </c>
      <c r="E6" s="128">
        <f t="shared" si="0"/>
        <v>58.317368421052834</v>
      </c>
    </row>
    <row r="7" spans="1:5" ht="15.75" thickBot="1" x14ac:dyDescent="0.3">
      <c r="A7" s="110" t="s">
        <v>217</v>
      </c>
      <c r="B7" s="146">
        <f>'PLANTILLA 2020'!L78</f>
        <v>6878.12</v>
      </c>
      <c r="C7" s="147">
        <v>6448.2375000000002</v>
      </c>
      <c r="D7" s="15">
        <v>1504952670</v>
      </c>
      <c r="E7" s="128">
        <f t="shared" si="0"/>
        <v>429.88249999999971</v>
      </c>
    </row>
    <row r="8" spans="1:5" ht="15.75" thickBot="1" x14ac:dyDescent="0.3">
      <c r="A8" s="110" t="s">
        <v>279</v>
      </c>
      <c r="B8" s="146">
        <f>'PLANTILLA 2020'!L28</f>
        <v>4231.375</v>
      </c>
      <c r="C8" s="147">
        <v>4049.9955921052638</v>
      </c>
      <c r="D8" s="15">
        <v>1504973685</v>
      </c>
      <c r="E8" s="128">
        <f t="shared" si="0"/>
        <v>181.37940789473623</v>
      </c>
    </row>
    <row r="9" spans="1:5" ht="15.75" thickBot="1" x14ac:dyDescent="0.3">
      <c r="A9" s="110" t="s">
        <v>280</v>
      </c>
      <c r="B9" s="146">
        <f>'PLANTILLA 2020'!L109</f>
        <v>3637.25</v>
      </c>
      <c r="C9" s="147">
        <v>3540.0014473684214</v>
      </c>
      <c r="D9" s="15">
        <v>1504984296</v>
      </c>
      <c r="E9" s="128">
        <f t="shared" si="0"/>
        <v>97.248552631578605</v>
      </c>
    </row>
    <row r="10" spans="1:5" ht="15.75" thickBot="1" x14ac:dyDescent="0.3">
      <c r="A10" s="110" t="s">
        <v>403</v>
      </c>
      <c r="B10" s="146">
        <f>'PLANTILLA 2020'!L163</f>
        <v>9421.9050000000007</v>
      </c>
      <c r="C10" s="147">
        <v>9421.9050000000007</v>
      </c>
      <c r="D10" s="15">
        <v>2796778070</v>
      </c>
      <c r="E10" s="128">
        <f t="shared" si="0"/>
        <v>0</v>
      </c>
    </row>
    <row r="11" spans="1:5" ht="15.75" thickBot="1" x14ac:dyDescent="0.3">
      <c r="A11" s="110" t="s">
        <v>204</v>
      </c>
      <c r="B11" s="146">
        <f>'PLANTILLA 2020'!L26</f>
        <v>10775</v>
      </c>
      <c r="C11" s="147">
        <v>10101.5625</v>
      </c>
      <c r="D11" s="15">
        <v>1504974690</v>
      </c>
      <c r="E11" s="128">
        <f t="shared" si="0"/>
        <v>673.4375</v>
      </c>
    </row>
    <row r="12" spans="1:5" ht="15.75" thickBot="1" x14ac:dyDescent="0.3">
      <c r="A12" s="110" t="s">
        <v>214</v>
      </c>
      <c r="B12" s="146">
        <f>'PLANTILLA 2020'!L72</f>
        <v>6878.12</v>
      </c>
      <c r="C12" s="147">
        <v>6448.2375000000002</v>
      </c>
      <c r="D12" s="15">
        <v>1478297924</v>
      </c>
      <c r="E12" s="128">
        <f t="shared" si="0"/>
        <v>429.88249999999971</v>
      </c>
    </row>
    <row r="13" spans="1:5" ht="15.75" thickBot="1" x14ac:dyDescent="0.3">
      <c r="A13" s="136" t="s">
        <v>209</v>
      </c>
      <c r="B13" s="146">
        <f>'PLANTILLA 2020'!L34</f>
        <v>7486.13</v>
      </c>
      <c r="C13" s="147">
        <v>7111.8235000000004</v>
      </c>
      <c r="D13" s="32">
        <v>1505104648</v>
      </c>
      <c r="E13" s="128">
        <f t="shared" si="0"/>
        <v>374.30649999999969</v>
      </c>
    </row>
    <row r="14" spans="1:5" ht="15.75" thickBot="1" x14ac:dyDescent="0.3">
      <c r="A14" s="137" t="s">
        <v>337</v>
      </c>
      <c r="B14" s="146">
        <f>'PLANTILLA 2020'!L40</f>
        <v>7984.6625000000004</v>
      </c>
      <c r="C14" s="148">
        <v>7485.62109375</v>
      </c>
      <c r="D14" s="32">
        <v>2647968191</v>
      </c>
      <c r="E14" s="128">
        <f t="shared" si="0"/>
        <v>499.04140625000036</v>
      </c>
    </row>
    <row r="15" spans="1:5" ht="15.75" thickBot="1" x14ac:dyDescent="0.3">
      <c r="A15" s="137" t="s">
        <v>206</v>
      </c>
      <c r="B15" s="146">
        <f>'PLANTILLA 2020'!L43</f>
        <v>6057.16</v>
      </c>
      <c r="C15" s="148">
        <v>5678.5874999999996</v>
      </c>
      <c r="D15" s="33">
        <v>1505096505</v>
      </c>
      <c r="E15" s="128">
        <f t="shared" si="0"/>
        <v>378.57250000000022</v>
      </c>
    </row>
    <row r="16" spans="1:5" ht="15.75" thickBot="1" x14ac:dyDescent="0.3">
      <c r="A16" s="137" t="s">
        <v>207</v>
      </c>
      <c r="B16" s="146">
        <f>'PLANTILLA 2020'!L45</f>
        <v>2663.2750000000001</v>
      </c>
      <c r="C16" s="148">
        <v>2613.3219078947373</v>
      </c>
      <c r="D16" s="33">
        <v>1505099377</v>
      </c>
      <c r="E16" s="128">
        <f t="shared" si="0"/>
        <v>49.95309210526284</v>
      </c>
    </row>
    <row r="17" spans="1:5" ht="15.75" thickBot="1" x14ac:dyDescent="0.3">
      <c r="A17" s="137" t="s">
        <v>46</v>
      </c>
      <c r="B17" s="146">
        <f>'PLANTILLA 2020'!L63</f>
        <v>2908.3199999999997</v>
      </c>
      <c r="C17" s="148">
        <v>2779.9984868421056</v>
      </c>
      <c r="D17" s="33">
        <v>2647970005</v>
      </c>
      <c r="E17" s="128">
        <f t="shared" si="0"/>
        <v>128.32151315789406</v>
      </c>
    </row>
    <row r="18" spans="1:5" ht="15.75" thickBot="1" x14ac:dyDescent="0.3">
      <c r="A18" s="136" t="s">
        <v>51</v>
      </c>
      <c r="B18" s="146">
        <f>'PLANTILLA 2020'!L87</f>
        <v>6057.16</v>
      </c>
      <c r="C18" s="147">
        <v>5678.5874999999996</v>
      </c>
      <c r="D18" s="32">
        <v>2932430835</v>
      </c>
      <c r="E18" s="128">
        <f t="shared" si="0"/>
        <v>378.57250000000022</v>
      </c>
    </row>
    <row r="19" spans="1:5" ht="15.75" thickBot="1" x14ac:dyDescent="0.3">
      <c r="A19" s="136" t="s">
        <v>212</v>
      </c>
      <c r="B19" s="146">
        <f>'PLANTILLA 2020'!L114</f>
        <v>2908.3199999999997</v>
      </c>
      <c r="C19" s="147">
        <v>2850.0026315789469</v>
      </c>
      <c r="D19" s="32">
        <v>1505106154</v>
      </c>
      <c r="E19" s="128">
        <f t="shared" si="0"/>
        <v>58.317368421052834</v>
      </c>
    </row>
    <row r="20" spans="1:5" ht="15.75" thickBot="1" x14ac:dyDescent="0.3">
      <c r="A20" s="136" t="s">
        <v>265</v>
      </c>
      <c r="B20" s="146">
        <f>'PLANTILLA 2020'!L73</f>
        <v>6878.12</v>
      </c>
      <c r="C20" s="147">
        <v>6448.2375000000002</v>
      </c>
      <c r="D20" s="32">
        <v>1503644424</v>
      </c>
      <c r="E20" s="128">
        <f t="shared" si="0"/>
        <v>429.88249999999971</v>
      </c>
    </row>
    <row r="21" spans="1:5" ht="15.75" thickBot="1" x14ac:dyDescent="0.3">
      <c r="A21" s="136" t="s">
        <v>215</v>
      </c>
      <c r="B21" s="146">
        <f>'PLANTILLA 2020'!L91</f>
        <v>6057.16</v>
      </c>
      <c r="C21" s="147">
        <v>5678.5874999999996</v>
      </c>
      <c r="D21" s="32">
        <v>1504980584</v>
      </c>
      <c r="E21" s="128">
        <f t="shared" si="0"/>
        <v>378.57250000000022</v>
      </c>
    </row>
    <row r="22" spans="1:5" ht="15.75" thickBot="1" x14ac:dyDescent="0.3">
      <c r="A22" s="136" t="s">
        <v>68</v>
      </c>
      <c r="B22" s="146">
        <f>'PLANTILLA 2020'!L130</f>
        <v>2908.3199999999997</v>
      </c>
      <c r="C22" s="147">
        <v>2850.0026315789469</v>
      </c>
      <c r="D22" s="32">
        <v>2647974736</v>
      </c>
      <c r="E22" s="128">
        <f t="shared" si="0"/>
        <v>58.317368421052834</v>
      </c>
    </row>
    <row r="23" spans="1:5" ht="15.75" thickBot="1" x14ac:dyDescent="0.3">
      <c r="A23" s="136" t="s">
        <v>222</v>
      </c>
      <c r="B23" s="146">
        <f>'PLANTILLA 2020'!L161</f>
        <v>9421.9050000000007</v>
      </c>
      <c r="C23" s="147">
        <v>8999.9950000000008</v>
      </c>
      <c r="D23" s="32">
        <v>1145316928</v>
      </c>
      <c r="E23" s="128">
        <f t="shared" si="0"/>
        <v>421.90999999999985</v>
      </c>
    </row>
    <row r="24" spans="1:5" ht="15.75" thickBot="1" x14ac:dyDescent="0.3">
      <c r="A24" s="138" t="s">
        <v>92</v>
      </c>
      <c r="B24" s="146">
        <f>'PLANTILLA 2020'!L184</f>
        <v>2863.8488500000003</v>
      </c>
      <c r="C24" s="147">
        <v>2750</v>
      </c>
      <c r="D24" s="32">
        <v>2648279047</v>
      </c>
      <c r="E24" s="128">
        <f t="shared" si="0"/>
        <v>113.84885000000031</v>
      </c>
    </row>
    <row r="25" spans="1:5" ht="15.75" thickBot="1" x14ac:dyDescent="0.3">
      <c r="A25" s="136" t="s">
        <v>93</v>
      </c>
      <c r="B25" s="146">
        <f>'PLANTILLA 2020'!L195</f>
        <v>2346.3488500000003</v>
      </c>
      <c r="C25" s="147">
        <v>2250</v>
      </c>
      <c r="D25" s="32">
        <v>2936869904</v>
      </c>
      <c r="E25" s="128">
        <f t="shared" si="0"/>
        <v>96.348850000000311</v>
      </c>
    </row>
    <row r="26" spans="1:5" ht="15.75" thickBot="1" x14ac:dyDescent="0.3">
      <c r="A26" s="136" t="s">
        <v>544</v>
      </c>
      <c r="B26" s="146">
        <v>3500</v>
      </c>
      <c r="C26" s="147">
        <v>3500</v>
      </c>
      <c r="D26" s="32">
        <v>2908151660</v>
      </c>
      <c r="E26" s="128">
        <f t="shared" si="0"/>
        <v>0</v>
      </c>
    </row>
    <row r="27" spans="1:5" ht="15.75" thickBot="1" x14ac:dyDescent="0.3">
      <c r="A27" s="136" t="s">
        <v>510</v>
      </c>
      <c r="B27" s="146">
        <f>'PLANTILLA 2020'!L247</f>
        <v>2485.7576750000003</v>
      </c>
      <c r="C27" s="147">
        <v>2349.9949999999999</v>
      </c>
      <c r="D27" s="32">
        <v>2937011970</v>
      </c>
      <c r="E27" s="128">
        <f t="shared" si="0"/>
        <v>135.7626750000004</v>
      </c>
    </row>
    <row r="28" spans="1:5" ht="15.75" thickBot="1" x14ac:dyDescent="0.3">
      <c r="A28" s="136" t="s">
        <v>97</v>
      </c>
      <c r="B28" s="146">
        <f>'PLANTILLA 2020'!L222</f>
        <v>2485.7576750000003</v>
      </c>
      <c r="C28" s="147">
        <v>2349.9949999999999</v>
      </c>
      <c r="D28" s="32">
        <v>2648280738</v>
      </c>
      <c r="E28" s="128">
        <f t="shared" si="0"/>
        <v>135.7626750000004</v>
      </c>
    </row>
    <row r="29" spans="1:5" ht="15.75" thickBot="1" x14ac:dyDescent="0.3">
      <c r="A29" s="139" t="s">
        <v>503</v>
      </c>
      <c r="B29" s="146">
        <f>'PLANTILLA 2020'!L214</f>
        <v>3283.1845124999995</v>
      </c>
      <c r="C29" s="147">
        <v>2948.9589999999994</v>
      </c>
      <c r="D29" s="32">
        <v>1519207044</v>
      </c>
      <c r="E29" s="128">
        <v>0</v>
      </c>
    </row>
    <row r="30" spans="1:5" ht="15.75" thickBot="1" x14ac:dyDescent="0.3">
      <c r="A30" s="136" t="s">
        <v>99</v>
      </c>
      <c r="B30" s="146">
        <f>'PLANTILLA 2020'!L234</f>
        <v>2485.7576750000003</v>
      </c>
      <c r="C30" s="147">
        <v>2349.9949999999999</v>
      </c>
      <c r="D30" s="32">
        <v>2942957035</v>
      </c>
      <c r="E30" s="128">
        <f t="shared" ref="E30:E59" si="1">B30-C30</f>
        <v>135.7626750000004</v>
      </c>
    </row>
    <row r="31" spans="1:5" ht="15.75" thickBot="1" x14ac:dyDescent="0.3">
      <c r="A31" s="136" t="s">
        <v>101</v>
      </c>
      <c r="B31" s="146">
        <f>'PLANTILLA 2020'!L215</f>
        <v>3283.1845124999995</v>
      </c>
      <c r="C31" s="147">
        <v>3150.0024999999996</v>
      </c>
      <c r="D31" s="32">
        <v>2647969864</v>
      </c>
      <c r="E31" s="128">
        <f t="shared" si="1"/>
        <v>133.18201249999993</v>
      </c>
    </row>
    <row r="32" spans="1:5" ht="15.75" thickBot="1" x14ac:dyDescent="0.3">
      <c r="A32" s="136" t="s">
        <v>529</v>
      </c>
      <c r="B32" s="146">
        <f>'PLANTILLA 2020'!L263</f>
        <v>2485.7576750000003</v>
      </c>
      <c r="C32" s="147">
        <v>2349.9949999999999</v>
      </c>
      <c r="D32" s="32">
        <v>1176797520</v>
      </c>
      <c r="E32" s="128">
        <f t="shared" si="1"/>
        <v>135.7626750000004</v>
      </c>
    </row>
    <row r="33" spans="1:5" ht="15.75" thickBot="1" x14ac:dyDescent="0.3">
      <c r="A33" s="136" t="s">
        <v>166</v>
      </c>
      <c r="B33" s="146">
        <f>'PLANTILLA 2020'!L221</f>
        <v>2485.7576750000003</v>
      </c>
      <c r="C33" s="147">
        <v>2349.9949999999999</v>
      </c>
      <c r="D33" s="32">
        <v>2647973349</v>
      </c>
      <c r="E33" s="128">
        <f t="shared" si="1"/>
        <v>135.7626750000004</v>
      </c>
    </row>
    <row r="34" spans="1:5" ht="15.75" thickBot="1" x14ac:dyDescent="0.3">
      <c r="A34" s="136" t="s">
        <v>103</v>
      </c>
      <c r="B34" s="146">
        <f>'PLANTILLA 2020'!L229</f>
        <v>2485.7576750000003</v>
      </c>
      <c r="C34" s="147">
        <v>2349.9949999999999</v>
      </c>
      <c r="D34" s="32">
        <v>2968907544</v>
      </c>
      <c r="E34" s="128">
        <f t="shared" si="1"/>
        <v>135.7626750000004</v>
      </c>
    </row>
    <row r="35" spans="1:5" ht="15.75" thickBot="1" x14ac:dyDescent="0.3">
      <c r="A35" s="136" t="s">
        <v>205</v>
      </c>
      <c r="B35" s="146">
        <f>'PLANTILLA 2020'!L27</f>
        <v>6191.2449999999999</v>
      </c>
      <c r="C35" s="147">
        <v>5985.9612500000003</v>
      </c>
      <c r="D35" s="32">
        <v>2945965756</v>
      </c>
      <c r="E35" s="128">
        <f t="shared" si="1"/>
        <v>205.2837499999996</v>
      </c>
    </row>
    <row r="36" spans="1:5" ht="15.75" thickBot="1" x14ac:dyDescent="0.3">
      <c r="A36" s="136" t="s">
        <v>454</v>
      </c>
      <c r="B36" s="146">
        <f>'PLANTILLA 2020'!L94</f>
        <v>6246.52</v>
      </c>
      <c r="C36" s="147">
        <v>5856.1125000000011</v>
      </c>
      <c r="D36" s="32">
        <v>2647970587</v>
      </c>
      <c r="E36" s="128">
        <f t="shared" si="1"/>
        <v>390.40749999999935</v>
      </c>
    </row>
    <row r="37" spans="1:5" ht="15.75" thickBot="1" x14ac:dyDescent="0.3">
      <c r="A37" s="136" t="s">
        <v>100</v>
      </c>
      <c r="B37" s="146">
        <f>'PLANTILLA 2020'!L223</f>
        <v>2485.7576750000003</v>
      </c>
      <c r="C37" s="147">
        <v>2349.9949999999999</v>
      </c>
      <c r="D37" s="32">
        <v>1166703186</v>
      </c>
      <c r="E37" s="128">
        <f t="shared" si="1"/>
        <v>135.7626750000004</v>
      </c>
    </row>
    <row r="38" spans="1:5" ht="15.75" thickBot="1" x14ac:dyDescent="0.3">
      <c r="A38" s="136" t="s">
        <v>502</v>
      </c>
      <c r="B38" s="146">
        <v>3500</v>
      </c>
      <c r="C38" s="147">
        <v>3500</v>
      </c>
      <c r="D38" s="32">
        <v>1519207044</v>
      </c>
      <c r="E38" s="128">
        <f t="shared" si="1"/>
        <v>0</v>
      </c>
    </row>
    <row r="39" spans="1:5" ht="15.75" thickBot="1" x14ac:dyDescent="0.3">
      <c r="A39" s="136" t="s">
        <v>161</v>
      </c>
      <c r="B39" s="146">
        <f>'PLANTILLA 2020'!L279</f>
        <v>3378.2023026315787</v>
      </c>
      <c r="C39" s="147">
        <v>3366.5923026315786</v>
      </c>
      <c r="D39" s="32">
        <v>1157806108</v>
      </c>
      <c r="E39" s="128">
        <f t="shared" si="1"/>
        <v>11.610000000000127</v>
      </c>
    </row>
    <row r="40" spans="1:5" ht="15.75" thickBot="1" x14ac:dyDescent="0.3">
      <c r="A40" s="136" t="s">
        <v>117</v>
      </c>
      <c r="B40" s="146">
        <f>'PLANTILLA 2020'!L300</f>
        <v>3251.3075999999996</v>
      </c>
      <c r="C40" s="147">
        <v>3239.9975999999997</v>
      </c>
      <c r="D40" s="32">
        <v>2648280258</v>
      </c>
      <c r="E40" s="128">
        <f t="shared" si="1"/>
        <v>11.309999999999945</v>
      </c>
    </row>
    <row r="41" spans="1:5" ht="15.75" thickBot="1" x14ac:dyDescent="0.3">
      <c r="A41" s="136" t="s">
        <v>119</v>
      </c>
      <c r="B41" s="146">
        <f>'PLANTILLA 2020'!L312</f>
        <v>3120.9385000000002</v>
      </c>
      <c r="C41" s="147">
        <v>3060.0035197368425</v>
      </c>
      <c r="D41" s="32">
        <v>2647966202</v>
      </c>
      <c r="E41" s="128">
        <f t="shared" si="1"/>
        <v>60.93498026315774</v>
      </c>
    </row>
    <row r="42" spans="1:5" ht="15.75" thickBot="1" x14ac:dyDescent="0.3">
      <c r="A42" s="136" t="s">
        <v>150</v>
      </c>
      <c r="B42" s="146">
        <f>'PLANTILLA 2020'!L327</f>
        <v>651.71</v>
      </c>
      <c r="C42" s="147">
        <v>651.71</v>
      </c>
      <c r="D42" s="32">
        <v>2648272212</v>
      </c>
      <c r="E42" s="128">
        <f t="shared" si="1"/>
        <v>0</v>
      </c>
    </row>
    <row r="43" spans="1:5" ht="15.75" thickBot="1" x14ac:dyDescent="0.3">
      <c r="A43" s="136" t="s">
        <v>12</v>
      </c>
      <c r="B43" s="146">
        <f>'PLANTILLA 2020'!L9</f>
        <v>2908.3199999999997</v>
      </c>
      <c r="C43" s="147">
        <v>2850.0526315789471</v>
      </c>
      <c r="D43" s="32">
        <v>2647978235</v>
      </c>
      <c r="E43" s="128">
        <f t="shared" si="1"/>
        <v>58.267368421052652</v>
      </c>
    </row>
    <row r="44" spans="1:5" ht="15.75" thickBot="1" x14ac:dyDescent="0.3">
      <c r="A44" s="136" t="s">
        <v>13</v>
      </c>
      <c r="B44" s="146">
        <f>'PLANTILLA 2020'!L11</f>
        <v>4231.375</v>
      </c>
      <c r="C44" s="147">
        <v>4099.9990131578943</v>
      </c>
      <c r="D44" s="32">
        <v>2647972784</v>
      </c>
      <c r="E44" s="128">
        <f t="shared" si="1"/>
        <v>131.3759868421057</v>
      </c>
    </row>
    <row r="45" spans="1:5" ht="15.75" thickBot="1" x14ac:dyDescent="0.3">
      <c r="A45" s="136" t="s">
        <v>170</v>
      </c>
      <c r="B45" s="146">
        <f>'PLANTILLA 2020'!L304</f>
        <v>3797.78</v>
      </c>
      <c r="C45" s="147">
        <v>3793.34</v>
      </c>
      <c r="D45" s="32">
        <v>2689261095</v>
      </c>
      <c r="E45" s="128">
        <f t="shared" si="1"/>
        <v>4.4400000000000546</v>
      </c>
    </row>
    <row r="46" spans="1:5" ht="15.75" thickBot="1" x14ac:dyDescent="0.3">
      <c r="A46" s="136" t="s">
        <v>19</v>
      </c>
      <c r="B46" s="146">
        <f>'PLANTILLA 2020'!L117</f>
        <v>2908.3199999999997</v>
      </c>
      <c r="C46" s="147">
        <v>2850.0026315789469</v>
      </c>
      <c r="D46" s="32">
        <v>2647977123</v>
      </c>
      <c r="E46" s="128">
        <f t="shared" si="1"/>
        <v>58.317368421052834</v>
      </c>
    </row>
    <row r="47" spans="1:5" ht="15.75" thickBot="1" x14ac:dyDescent="0.3">
      <c r="A47" s="136" t="s">
        <v>55</v>
      </c>
      <c r="B47" s="146">
        <f>'PLANTILLA 2020'!L127</f>
        <v>2908.3199999999997</v>
      </c>
      <c r="C47" s="147">
        <v>2769.9965789473681</v>
      </c>
      <c r="D47" s="32">
        <v>2933643069</v>
      </c>
      <c r="E47" s="128">
        <f t="shared" si="1"/>
        <v>138.3234210526316</v>
      </c>
    </row>
    <row r="48" spans="1:5" ht="15.75" thickBot="1" x14ac:dyDescent="0.3">
      <c r="A48" s="136" t="s">
        <v>57</v>
      </c>
      <c r="B48" s="146">
        <f>'PLANTILLA 2020'!L146</f>
        <v>2498.585</v>
      </c>
      <c r="C48" s="147">
        <v>2449.9988815789475</v>
      </c>
      <c r="D48" s="32">
        <v>2647972970</v>
      </c>
      <c r="E48" s="128">
        <f t="shared" si="1"/>
        <v>48.586118421052561</v>
      </c>
    </row>
    <row r="49" spans="1:5" ht="15.75" thickBot="1" x14ac:dyDescent="0.3">
      <c r="A49" s="136" t="s">
        <v>59</v>
      </c>
      <c r="B49" s="146">
        <f>'PLANTILLA 2020'!L147</f>
        <v>3215</v>
      </c>
      <c r="C49" s="147">
        <v>3149.9973684210531</v>
      </c>
      <c r="D49" s="32">
        <v>2647972997</v>
      </c>
      <c r="E49" s="128">
        <f t="shared" si="1"/>
        <v>65.002631578946875</v>
      </c>
    </row>
    <row r="50" spans="1:5" ht="15.75" thickBot="1" x14ac:dyDescent="0.3">
      <c r="A50" s="136" t="s">
        <v>61</v>
      </c>
      <c r="B50" s="146">
        <f>'PLANTILLA 2020'!L128</f>
        <v>2908.3199999999997</v>
      </c>
      <c r="C50" s="147">
        <v>2769.9965789473681</v>
      </c>
      <c r="D50" s="32">
        <v>2970627364</v>
      </c>
      <c r="E50" s="128">
        <f t="shared" si="1"/>
        <v>138.3234210526316</v>
      </c>
    </row>
    <row r="51" spans="1:5" ht="15.75" thickBot="1" x14ac:dyDescent="0.3">
      <c r="A51" s="136" t="s">
        <v>102</v>
      </c>
      <c r="B51" s="146">
        <f>'PLANTILLA 2020'!L284</f>
        <v>1797.72</v>
      </c>
      <c r="C51" s="147">
        <v>1792.72</v>
      </c>
      <c r="D51" s="32">
        <v>2939083707</v>
      </c>
      <c r="E51" s="128">
        <f t="shared" si="1"/>
        <v>5</v>
      </c>
    </row>
    <row r="52" spans="1:5" ht="15.75" thickBot="1" x14ac:dyDescent="0.3">
      <c r="A52" s="133" t="s">
        <v>321</v>
      </c>
      <c r="B52" s="146">
        <f>'PLANTILLA 2020'!L49</f>
        <v>3257.645</v>
      </c>
      <c r="C52" s="147">
        <v>3200.0012500000003</v>
      </c>
      <c r="D52" s="32">
        <v>1505107274</v>
      </c>
      <c r="E52" s="128">
        <f t="shared" si="1"/>
        <v>57.643749999999727</v>
      </c>
    </row>
    <row r="53" spans="1:5" ht="15.75" thickBot="1" x14ac:dyDescent="0.3">
      <c r="A53" s="133" t="s">
        <v>323</v>
      </c>
      <c r="B53" s="146">
        <f>'PLANTILLA 2020'!L280</f>
        <v>3362.2672697368425</v>
      </c>
      <c r="C53" s="147">
        <v>3299.9972697368426</v>
      </c>
      <c r="D53" s="32">
        <v>1505292070</v>
      </c>
      <c r="E53" s="128">
        <f t="shared" si="1"/>
        <v>62.269999999999982</v>
      </c>
    </row>
    <row r="54" spans="1:5" ht="15.75" thickBot="1" x14ac:dyDescent="0.3">
      <c r="A54" s="130" t="s">
        <v>326</v>
      </c>
      <c r="B54" s="146">
        <f>'PLANTILLA 2020'!L104</f>
        <v>5324.95</v>
      </c>
      <c r="C54" s="147">
        <v>3206.3982750000005</v>
      </c>
      <c r="D54" s="32">
        <v>1505140458</v>
      </c>
      <c r="E54" s="128">
        <f t="shared" si="1"/>
        <v>2118.5517249999994</v>
      </c>
    </row>
    <row r="55" spans="1:5" ht="15.75" thickBot="1" x14ac:dyDescent="0.3">
      <c r="A55" s="136" t="s">
        <v>69</v>
      </c>
      <c r="B55" s="146">
        <f>'PLANTILLA 2020'!L135</f>
        <v>2908.3199999999997</v>
      </c>
      <c r="C55" s="147">
        <v>2850.0026315789469</v>
      </c>
      <c r="D55" s="32">
        <v>2647974558</v>
      </c>
      <c r="E55" s="128">
        <f t="shared" si="1"/>
        <v>58.317368421052834</v>
      </c>
    </row>
    <row r="56" spans="1:5" ht="15.75" thickBot="1" x14ac:dyDescent="0.3">
      <c r="A56" s="130" t="s">
        <v>227</v>
      </c>
      <c r="B56" s="146">
        <f>'PLANTILLA 2020'!L80</f>
        <v>6937.93</v>
      </c>
      <c r="C56" s="147">
        <v>6504.3093750000007</v>
      </c>
      <c r="D56" s="15">
        <v>2925428041</v>
      </c>
      <c r="E56" s="128">
        <f t="shared" si="1"/>
        <v>433.62062499999956</v>
      </c>
    </row>
    <row r="57" spans="1:5" ht="15.75" thickBot="1" x14ac:dyDescent="0.3">
      <c r="A57" s="130" t="s">
        <v>381</v>
      </c>
      <c r="B57" s="146">
        <f>'PLANTILLA 2020'!L133</f>
        <v>2908.3199999999997</v>
      </c>
      <c r="C57" s="147">
        <v>2850.0026315789469</v>
      </c>
      <c r="D57" s="15">
        <v>1505163806</v>
      </c>
      <c r="E57" s="128">
        <f t="shared" si="1"/>
        <v>58.317368421052834</v>
      </c>
    </row>
    <row r="58" spans="1:5" ht="15.75" thickBot="1" x14ac:dyDescent="0.3">
      <c r="A58" s="130" t="s">
        <v>335</v>
      </c>
      <c r="B58" s="146">
        <f>'PLANTILLA 2020'!L132</f>
        <v>2908.3199999999997</v>
      </c>
      <c r="C58" s="147">
        <v>2770.0047368421056</v>
      </c>
      <c r="D58" s="15">
        <v>1505178293</v>
      </c>
      <c r="E58" s="128">
        <f t="shared" si="1"/>
        <v>138.31526315789415</v>
      </c>
    </row>
    <row r="59" spans="1:5" ht="15.75" thickBot="1" x14ac:dyDescent="0.3">
      <c r="A59" s="136" t="s">
        <v>367</v>
      </c>
      <c r="B59" s="146">
        <f>'PLANTILLA 2020'!L47</f>
        <v>2532.3701999999998</v>
      </c>
      <c r="C59" s="147">
        <v>2149.9978289473688</v>
      </c>
      <c r="D59" s="32">
        <v>2647968647</v>
      </c>
      <c r="E59" s="128">
        <f t="shared" si="1"/>
        <v>382.37237105263102</v>
      </c>
    </row>
    <row r="60" spans="1:5" ht="15.75" thickBot="1" x14ac:dyDescent="0.3">
      <c r="A60" s="130" t="s">
        <v>379</v>
      </c>
      <c r="B60" s="146">
        <f>'PLANTILLA 2020'!L201</f>
        <v>2346.3488500000003</v>
      </c>
      <c r="C60" s="147">
        <v>2250</v>
      </c>
      <c r="D60" s="32">
        <v>2936870058</v>
      </c>
      <c r="E60" s="128">
        <f t="shared" ref="E60:E88" si="2">B60-C60</f>
        <v>96.348850000000311</v>
      </c>
    </row>
    <row r="61" spans="1:5" ht="15.75" thickBot="1" x14ac:dyDescent="0.3">
      <c r="A61" s="133" t="s">
        <v>319</v>
      </c>
      <c r="B61" s="146">
        <f>'PLANTILLA 2020'!L108</f>
        <v>3872.31</v>
      </c>
      <c r="C61" s="147">
        <v>3756.558552631579</v>
      </c>
      <c r="D61" s="32">
        <v>1505114805</v>
      </c>
      <c r="E61" s="128">
        <f t="shared" si="2"/>
        <v>115.75144736842094</v>
      </c>
    </row>
    <row r="62" spans="1:5" ht="15.75" thickBot="1" x14ac:dyDescent="0.3">
      <c r="A62" s="140" t="s">
        <v>378</v>
      </c>
      <c r="B62" s="146">
        <f>'PLANTILLA 2020'!L202</f>
        <v>2346.3488500000003</v>
      </c>
      <c r="C62" s="147">
        <v>2250</v>
      </c>
      <c r="D62" s="32">
        <v>2937011822</v>
      </c>
      <c r="E62" s="128">
        <f t="shared" si="2"/>
        <v>96.348850000000311</v>
      </c>
    </row>
    <row r="63" spans="1:5" ht="15.75" thickBot="1" x14ac:dyDescent="0.3">
      <c r="A63" s="130" t="s">
        <v>334</v>
      </c>
      <c r="B63" s="146">
        <f>'PLANTILLA 2020'!L97</f>
        <v>5561.63</v>
      </c>
      <c r="C63" s="147">
        <v>5214.0281250000007</v>
      </c>
      <c r="D63" s="32">
        <v>2647968515</v>
      </c>
      <c r="E63" s="128">
        <f t="shared" si="2"/>
        <v>347.60187499999938</v>
      </c>
    </row>
    <row r="64" spans="1:5" ht="15.75" thickBot="1" x14ac:dyDescent="0.3">
      <c r="A64" s="133" t="s">
        <v>382</v>
      </c>
      <c r="B64" s="146">
        <f>'PLANTILLA 2020'!L419</f>
        <v>2977.1</v>
      </c>
      <c r="C64" s="147">
        <v>2839.1447368421054</v>
      </c>
      <c r="D64" s="32">
        <v>2647977875</v>
      </c>
      <c r="E64" s="128">
        <f t="shared" si="2"/>
        <v>137.95526315789448</v>
      </c>
    </row>
    <row r="65" spans="1:5" ht="15.75" thickBot="1" x14ac:dyDescent="0.3">
      <c r="A65" s="136" t="s">
        <v>385</v>
      </c>
      <c r="B65" s="146">
        <f>'PLANTILLA 2020'!L199</f>
        <v>2346.3488500000003</v>
      </c>
      <c r="C65" s="147">
        <v>2401.2406666666666</v>
      </c>
      <c r="D65" s="32">
        <v>1168654433</v>
      </c>
      <c r="E65" s="128">
        <f t="shared" si="2"/>
        <v>-54.891816666666273</v>
      </c>
    </row>
    <row r="66" spans="1:5" ht="15.75" thickBot="1" x14ac:dyDescent="0.3">
      <c r="A66" s="136" t="s">
        <v>387</v>
      </c>
      <c r="B66" s="146">
        <f>'PLANTILLA 2020'!L209</f>
        <v>1901.3902</v>
      </c>
      <c r="C66" s="147">
        <v>1825.1100000000001</v>
      </c>
      <c r="D66" s="32">
        <v>2939083278</v>
      </c>
      <c r="E66" s="128">
        <f t="shared" si="2"/>
        <v>76.280199999999923</v>
      </c>
    </row>
    <row r="67" spans="1:5" ht="15.75" thickBot="1" x14ac:dyDescent="0.3">
      <c r="A67" s="133" t="s">
        <v>225</v>
      </c>
      <c r="B67" s="146">
        <f>'PLANTILLA 2020'!L166</f>
        <v>9421.9050000000007</v>
      </c>
      <c r="C67" s="147">
        <v>9421.9050000000007</v>
      </c>
      <c r="D67" s="15">
        <v>1222407981</v>
      </c>
      <c r="E67" s="128">
        <f t="shared" si="2"/>
        <v>0</v>
      </c>
    </row>
    <row r="68" spans="1:5" ht="15.75" thickBot="1" x14ac:dyDescent="0.3">
      <c r="A68" s="133" t="s">
        <v>248</v>
      </c>
      <c r="B68" s="146">
        <f>'PLANTILLA 2020'!L187</f>
        <v>2346.3488500000003</v>
      </c>
      <c r="C68" s="147">
        <v>2250</v>
      </c>
      <c r="D68" s="15">
        <v>1506431693</v>
      </c>
      <c r="E68" s="128">
        <f t="shared" si="2"/>
        <v>96.348850000000311</v>
      </c>
    </row>
    <row r="69" spans="1:5" ht="15.75" thickBot="1" x14ac:dyDescent="0.3">
      <c r="A69" s="133" t="s">
        <v>249</v>
      </c>
      <c r="B69" s="146">
        <f>'PLANTILLA 2020'!L208</f>
        <v>2346.3488500000003</v>
      </c>
      <c r="C69" s="147">
        <v>2250</v>
      </c>
      <c r="D69" s="15">
        <v>1158498792</v>
      </c>
      <c r="E69" s="128">
        <f t="shared" si="2"/>
        <v>96.348850000000311</v>
      </c>
    </row>
    <row r="70" spans="1:5" ht="15.75" thickBot="1" x14ac:dyDescent="0.3">
      <c r="A70" s="133" t="s">
        <v>256</v>
      </c>
      <c r="B70" s="146">
        <f>'PLANTILLA 2020'!L257</f>
        <v>2485.7576750000003</v>
      </c>
      <c r="C70" s="147">
        <v>2349.9949999999999</v>
      </c>
      <c r="D70" s="15">
        <v>1506660285</v>
      </c>
      <c r="E70" s="128">
        <f t="shared" si="2"/>
        <v>135.7626750000004</v>
      </c>
    </row>
    <row r="71" spans="1:5" ht="15.75" thickBot="1" x14ac:dyDescent="0.3">
      <c r="A71" s="133" t="s">
        <v>303</v>
      </c>
      <c r="B71" s="146">
        <f>'PLANTILLA 2020'!L313</f>
        <v>2917.7685000000001</v>
      </c>
      <c r="C71" s="147">
        <v>2869.9968092105264</v>
      </c>
      <c r="D71" s="15">
        <v>1506161574</v>
      </c>
      <c r="E71" s="128">
        <f t="shared" si="2"/>
        <v>47.771690789473723</v>
      </c>
    </row>
    <row r="72" spans="1:5" ht="15.75" thickBot="1" x14ac:dyDescent="0.3">
      <c r="A72" s="133" t="s">
        <v>320</v>
      </c>
      <c r="B72" s="146">
        <f>'PLANTILLA 2020'!L206</f>
        <v>2346.3488500000003</v>
      </c>
      <c r="C72" s="147">
        <v>2250</v>
      </c>
      <c r="D72" s="15">
        <v>2760304182</v>
      </c>
      <c r="E72" s="128">
        <f t="shared" si="2"/>
        <v>96.348850000000311</v>
      </c>
    </row>
    <row r="73" spans="1:5" ht="15.75" thickBot="1" x14ac:dyDescent="0.3">
      <c r="A73" s="133" t="s">
        <v>229</v>
      </c>
      <c r="B73" s="146">
        <f>'PLANTILLA 2020'!L95</f>
        <v>6246.5250000000005</v>
      </c>
      <c r="C73" s="147">
        <v>6246.5250000000015</v>
      </c>
      <c r="D73" s="15">
        <v>1504736616</v>
      </c>
      <c r="E73" s="128">
        <f t="shared" si="2"/>
        <v>0</v>
      </c>
    </row>
    <row r="74" spans="1:5" ht="15.75" thickBot="1" x14ac:dyDescent="0.3">
      <c r="A74" s="130" t="s">
        <v>375</v>
      </c>
      <c r="B74" s="146">
        <f>'PLANTILLA 2020'!L301</f>
        <v>2369.6532000000002</v>
      </c>
      <c r="C74" s="147">
        <v>2360.0032000000001</v>
      </c>
      <c r="D74" s="15">
        <v>1506089855</v>
      </c>
      <c r="E74" s="128">
        <f t="shared" si="2"/>
        <v>9.6500000000000909</v>
      </c>
    </row>
    <row r="75" spans="1:5" ht="15.75" thickBot="1" x14ac:dyDescent="0.3">
      <c r="A75" s="130" t="s">
        <v>369</v>
      </c>
      <c r="B75" s="146">
        <f>'PLANTILLA 2020'!L341</f>
        <v>2505.7950000000001</v>
      </c>
      <c r="C75" s="147">
        <v>2460.0040131578949</v>
      </c>
      <c r="D75" s="15">
        <v>1506876725</v>
      </c>
      <c r="E75" s="128">
        <f t="shared" si="2"/>
        <v>45.790986842105212</v>
      </c>
    </row>
    <row r="76" spans="1:5" ht="15.75" thickBot="1" x14ac:dyDescent="0.3">
      <c r="A76" s="133" t="s">
        <v>268</v>
      </c>
      <c r="B76" s="146">
        <f>'PLANTILLA 2020'!L212</f>
        <v>2485.7576750000003</v>
      </c>
      <c r="C76" s="147">
        <v>2349.9949999999999</v>
      </c>
      <c r="D76" s="15">
        <v>1506096509</v>
      </c>
      <c r="E76" s="128">
        <f t="shared" si="2"/>
        <v>135.7626750000004</v>
      </c>
    </row>
    <row r="77" spans="1:5" ht="15.75" thickBot="1" x14ac:dyDescent="0.3">
      <c r="A77" s="133" t="s">
        <v>259</v>
      </c>
      <c r="B77" s="146">
        <f>'PLANTILLA 2020'!L249</f>
        <v>2485.7576750000003</v>
      </c>
      <c r="C77" s="147">
        <v>2349.9949999999999</v>
      </c>
      <c r="D77" s="15">
        <v>2619278834</v>
      </c>
      <c r="E77" s="128">
        <f t="shared" si="2"/>
        <v>135.7626750000004</v>
      </c>
    </row>
    <row r="78" spans="1:5" ht="15.75" thickBot="1" x14ac:dyDescent="0.3">
      <c r="A78" s="133" t="s">
        <v>368</v>
      </c>
      <c r="B78" s="146">
        <f>'PLANTILLA 2020'!L196</f>
        <v>2346.3488500000003</v>
      </c>
      <c r="C78" s="147">
        <v>2250</v>
      </c>
      <c r="D78" s="15">
        <v>1506094344</v>
      </c>
      <c r="E78" s="128">
        <f t="shared" si="2"/>
        <v>96.348850000000311</v>
      </c>
    </row>
    <row r="79" spans="1:5" ht="15.75" thickBot="1" x14ac:dyDescent="0.3">
      <c r="A79" s="130" t="s">
        <v>377</v>
      </c>
      <c r="B79" s="146">
        <f>'PLANTILLA 2020'!L295</f>
        <v>2782.8150000000001</v>
      </c>
      <c r="C79" s="147">
        <v>2772.5050000000001</v>
      </c>
      <c r="D79" s="15">
        <v>1505913104</v>
      </c>
      <c r="E79" s="128">
        <f t="shared" si="2"/>
        <v>10.309999999999945</v>
      </c>
    </row>
    <row r="80" spans="1:5" ht="15.75" thickBot="1" x14ac:dyDescent="0.3">
      <c r="A80" s="133" t="s">
        <v>250</v>
      </c>
      <c r="B80" s="146">
        <f>'PLANTILLA 2020'!L335</f>
        <v>2505.7950000000001</v>
      </c>
      <c r="C80" s="147">
        <v>2460.0040131578949</v>
      </c>
      <c r="D80" s="15">
        <v>1506111613</v>
      </c>
      <c r="E80" s="128">
        <f t="shared" si="2"/>
        <v>45.790986842105212</v>
      </c>
    </row>
    <row r="81" spans="1:5" ht="15.75" thickBot="1" x14ac:dyDescent="0.3">
      <c r="A81" s="133" t="s">
        <v>251</v>
      </c>
      <c r="B81" s="146">
        <f>'PLANTILLA 2020'!L336</f>
        <v>2505.7950000000001</v>
      </c>
      <c r="C81" s="147">
        <v>2460.0040131578949</v>
      </c>
      <c r="D81" s="15">
        <v>1553219011</v>
      </c>
      <c r="E81" s="128">
        <f t="shared" si="2"/>
        <v>45.790986842105212</v>
      </c>
    </row>
    <row r="82" spans="1:5" ht="17.25" customHeight="1" thickBot="1" x14ac:dyDescent="0.3">
      <c r="A82" s="130" t="s">
        <v>384</v>
      </c>
      <c r="B82" s="146">
        <f>'PLANTILLA 2020'!L198</f>
        <v>2346.3488500000003</v>
      </c>
      <c r="C82" s="147">
        <v>2250</v>
      </c>
      <c r="D82" s="15">
        <v>2647972407</v>
      </c>
      <c r="E82" s="128">
        <f t="shared" si="2"/>
        <v>96.348850000000311</v>
      </c>
    </row>
    <row r="83" spans="1:5" ht="15.75" thickBot="1" x14ac:dyDescent="0.3">
      <c r="A83" s="130" t="s">
        <v>422</v>
      </c>
      <c r="B83" s="146">
        <f>'PLANTILLA 2020'!L296</f>
        <v>2782.8150000000001</v>
      </c>
      <c r="C83" s="147">
        <v>2772.5050000000001</v>
      </c>
      <c r="D83" s="15">
        <v>1505146847</v>
      </c>
      <c r="E83" s="128">
        <f t="shared" si="2"/>
        <v>10.309999999999945</v>
      </c>
    </row>
    <row r="84" spans="1:5" ht="15.75" thickBot="1" x14ac:dyDescent="0.3">
      <c r="A84" s="130" t="s">
        <v>245</v>
      </c>
      <c r="B84" s="146">
        <f>'PLANTILLA 2020'!L149</f>
        <v>1855.3902</v>
      </c>
      <c r="C84" s="147">
        <v>1799.9971710526318</v>
      </c>
      <c r="D84" s="15">
        <v>1505170464</v>
      </c>
      <c r="E84" s="128">
        <f t="shared" si="2"/>
        <v>55.393028947368293</v>
      </c>
    </row>
    <row r="85" spans="1:5" ht="15" customHeight="1" thickBot="1" x14ac:dyDescent="0.3">
      <c r="A85" s="130" t="s">
        <v>203</v>
      </c>
      <c r="B85" s="146">
        <f>'PLANTILLA 2020'!L18</f>
        <v>8386.5</v>
      </c>
      <c r="C85" s="147">
        <v>7967.1750000000002</v>
      </c>
      <c r="D85" s="15">
        <v>1529456538</v>
      </c>
      <c r="E85" s="128">
        <f t="shared" si="2"/>
        <v>419.32499999999982</v>
      </c>
    </row>
    <row r="86" spans="1:5" ht="15.75" thickBot="1" x14ac:dyDescent="0.3">
      <c r="A86" s="130" t="s">
        <v>373</v>
      </c>
      <c r="B86" s="146">
        <f>'PLANTILLA 2020'!L197</f>
        <v>2346.3488500000003</v>
      </c>
      <c r="C86" s="147">
        <v>2250</v>
      </c>
      <c r="D86" s="15">
        <v>2647974256</v>
      </c>
      <c r="E86" s="128">
        <f t="shared" si="2"/>
        <v>96.348850000000311</v>
      </c>
    </row>
    <row r="87" spans="1:5" ht="15.75" thickBot="1" x14ac:dyDescent="0.3">
      <c r="A87" s="130" t="s">
        <v>374</v>
      </c>
      <c r="B87" s="146">
        <f>'PLANTILLA 2020'!L290</f>
        <v>2005.3901999999998</v>
      </c>
      <c r="C87" s="147">
        <v>1792.72</v>
      </c>
      <c r="D87" s="15">
        <v>2648278598</v>
      </c>
      <c r="E87" s="128">
        <f t="shared" si="2"/>
        <v>212.6701999999998</v>
      </c>
    </row>
    <row r="88" spans="1:5" ht="15.75" thickBot="1" x14ac:dyDescent="0.3">
      <c r="A88" s="130" t="s">
        <v>386</v>
      </c>
      <c r="B88" s="146">
        <f>'PLANTILLA 2020'!L10</f>
        <v>2908.3199999999997</v>
      </c>
      <c r="C88" s="147">
        <v>2850.0526315789471</v>
      </c>
      <c r="D88" s="15">
        <v>2951884891</v>
      </c>
      <c r="E88" s="128">
        <f t="shared" si="2"/>
        <v>58.267368421052652</v>
      </c>
    </row>
    <row r="89" spans="1:5" ht="15.75" thickBot="1" x14ac:dyDescent="0.3">
      <c r="A89" s="133" t="s">
        <v>267</v>
      </c>
      <c r="B89" s="146">
        <f>'PLANTILLA 2020'!L162</f>
        <v>9421.9050000000007</v>
      </c>
      <c r="C89" s="147">
        <v>8999.9950000000008</v>
      </c>
      <c r="D89" s="15">
        <v>1505917004</v>
      </c>
      <c r="E89" s="128">
        <f t="shared" ref="E89:E113" si="3">B89-C89</f>
        <v>421.90999999999985</v>
      </c>
    </row>
    <row r="90" spans="1:5" ht="15.75" thickBot="1" x14ac:dyDescent="0.3">
      <c r="A90" s="133" t="s">
        <v>253</v>
      </c>
      <c r="B90" s="146">
        <f>'PLANTILLA 2020'!L224</f>
        <v>2485.7576750000003</v>
      </c>
      <c r="C90" s="147">
        <v>2349.9949999999999</v>
      </c>
      <c r="D90" s="15">
        <v>2936869955</v>
      </c>
      <c r="E90" s="128">
        <f t="shared" si="3"/>
        <v>135.7626750000004</v>
      </c>
    </row>
    <row r="91" spans="1:5" ht="15.75" thickBot="1" x14ac:dyDescent="0.3">
      <c r="A91" s="130" t="s">
        <v>306</v>
      </c>
      <c r="B91" s="146">
        <f>'PLANTILLA 2020'!L8</f>
        <v>2908.3199999999997</v>
      </c>
      <c r="C91" s="147">
        <v>2850.0526315789471</v>
      </c>
      <c r="D91" s="15">
        <v>1505149790</v>
      </c>
      <c r="E91" s="128">
        <f t="shared" si="3"/>
        <v>58.267368421052652</v>
      </c>
    </row>
    <row r="92" spans="1:5" ht="15.75" thickBot="1" x14ac:dyDescent="0.3">
      <c r="A92" s="130" t="s">
        <v>307</v>
      </c>
      <c r="B92" s="146">
        <f>'PLANTILLA 2020'!L12</f>
        <v>2908.3199999999997</v>
      </c>
      <c r="C92" s="147">
        <v>2850.0526315789471</v>
      </c>
      <c r="D92" s="15">
        <v>1505277313</v>
      </c>
      <c r="E92" s="128">
        <f t="shared" si="3"/>
        <v>58.267368421052652</v>
      </c>
    </row>
    <row r="93" spans="1:5" ht="15.75" thickBot="1" x14ac:dyDescent="0.3">
      <c r="A93" s="133" t="s">
        <v>112</v>
      </c>
      <c r="B93" s="146">
        <f>'PLANTILLA 2020'!L294</f>
        <v>3251.3075999999996</v>
      </c>
      <c r="C93" s="147">
        <v>3245.7175999999995</v>
      </c>
      <c r="D93" s="32">
        <v>2936869750</v>
      </c>
      <c r="E93" s="128">
        <f t="shared" si="3"/>
        <v>5.5900000000001455</v>
      </c>
    </row>
    <row r="94" spans="1:5" ht="15.75" thickBot="1" x14ac:dyDescent="0.3">
      <c r="A94" s="131" t="s">
        <v>399</v>
      </c>
      <c r="B94" s="146">
        <f>'PLANTILLA 2020'!L22</f>
        <v>2908.3199999999997</v>
      </c>
      <c r="C94" s="147">
        <v>2482.2799342105268</v>
      </c>
      <c r="D94" s="15">
        <v>1504441862</v>
      </c>
      <c r="E94" s="128">
        <f t="shared" si="3"/>
        <v>426.04006578947292</v>
      </c>
    </row>
    <row r="95" spans="1:5" ht="15.75" thickBot="1" x14ac:dyDescent="0.3">
      <c r="A95" s="136" t="s">
        <v>151</v>
      </c>
      <c r="B95" s="146">
        <f>'PLANTILLA 2020'!L326</f>
        <v>651.71</v>
      </c>
      <c r="C95" s="147">
        <v>651.71</v>
      </c>
      <c r="D95" s="32">
        <v>2648272905</v>
      </c>
      <c r="E95" s="128">
        <f t="shared" si="3"/>
        <v>0</v>
      </c>
    </row>
    <row r="96" spans="1:5" s="159" customFormat="1" ht="15.75" thickBot="1" x14ac:dyDescent="0.3">
      <c r="A96" s="132" t="s">
        <v>235</v>
      </c>
      <c r="B96" s="149">
        <f>'PLANTILLA 2020'!L315</f>
        <v>4621.22325</v>
      </c>
      <c r="C96" s="147">
        <v>4549.997680921053</v>
      </c>
      <c r="D96" s="15">
        <v>1522861453</v>
      </c>
      <c r="E96" s="128">
        <f t="shared" si="3"/>
        <v>71.225569078947046</v>
      </c>
    </row>
    <row r="97" spans="1:5" ht="15.75" thickBot="1" x14ac:dyDescent="0.3">
      <c r="A97" s="132" t="s">
        <v>404</v>
      </c>
      <c r="B97" s="146">
        <f>'PLANTILLA 2020'!L299</f>
        <v>3730.5747000000001</v>
      </c>
      <c r="C97" s="147">
        <v>3720.0047</v>
      </c>
      <c r="D97" s="15">
        <v>1145118204</v>
      </c>
      <c r="E97" s="128">
        <f t="shared" si="3"/>
        <v>10.570000000000164</v>
      </c>
    </row>
    <row r="98" spans="1:5" ht="15.75" thickBot="1" x14ac:dyDescent="0.3">
      <c r="A98" s="136" t="s">
        <v>427</v>
      </c>
      <c r="B98" s="146" t="e">
        <f>'PLANTILLA 2020'!#REF!</f>
        <v>#REF!</v>
      </c>
      <c r="C98" s="147">
        <v>1300.4613157894737</v>
      </c>
      <c r="D98" s="32">
        <v>1199465367</v>
      </c>
      <c r="E98" s="128" t="e">
        <f t="shared" si="3"/>
        <v>#REF!</v>
      </c>
    </row>
    <row r="99" spans="1:5" ht="15.75" thickBot="1" x14ac:dyDescent="0.3">
      <c r="A99" s="132" t="s">
        <v>435</v>
      </c>
      <c r="B99" s="146">
        <f>'PLANTILLA 2020'!L338</f>
        <v>2505.7950000000001</v>
      </c>
      <c r="C99" s="147">
        <v>2460.0040131578949</v>
      </c>
      <c r="D99" s="15">
        <v>1509848544</v>
      </c>
      <c r="E99" s="128">
        <f t="shared" si="3"/>
        <v>45.790986842105212</v>
      </c>
    </row>
    <row r="100" spans="1:5" ht="15.75" thickBot="1" x14ac:dyDescent="0.3">
      <c r="A100" s="132" t="s">
        <v>305</v>
      </c>
      <c r="B100" s="146">
        <f>'PLANTILLA 2020'!L329</f>
        <v>651.71</v>
      </c>
      <c r="C100" s="150">
        <v>651.71</v>
      </c>
      <c r="D100" s="32">
        <v>2648273030</v>
      </c>
      <c r="E100" s="128">
        <f t="shared" si="3"/>
        <v>0</v>
      </c>
    </row>
    <row r="101" spans="1:5" ht="15.75" thickBot="1" x14ac:dyDescent="0.3">
      <c r="A101" s="131" t="s">
        <v>242</v>
      </c>
      <c r="B101" s="146">
        <f>'PLANTILLA 2020'!L105</f>
        <v>5324.95</v>
      </c>
      <c r="C101" s="150">
        <v>4049.9960526315786</v>
      </c>
      <c r="D101" s="16">
        <v>1505166172</v>
      </c>
      <c r="E101" s="128">
        <f t="shared" si="3"/>
        <v>1274.9539473684213</v>
      </c>
    </row>
    <row r="102" spans="1:5" ht="15.75" thickBot="1" x14ac:dyDescent="0.3">
      <c r="A102" s="132" t="s">
        <v>266</v>
      </c>
      <c r="B102" s="146">
        <f>'PLANTILLA 2020'!L165</f>
        <v>9421.9050000000007</v>
      </c>
      <c r="C102" s="150">
        <v>8999.9950000000008</v>
      </c>
      <c r="D102" s="16">
        <v>1536524753</v>
      </c>
      <c r="E102" s="128">
        <f t="shared" si="3"/>
        <v>421.90999999999985</v>
      </c>
    </row>
    <row r="103" spans="1:5" ht="15.75" thickBot="1" x14ac:dyDescent="0.3">
      <c r="A103" s="141" t="s">
        <v>246</v>
      </c>
      <c r="B103" s="146">
        <f>'PLANTILLA 2020'!L131</f>
        <v>2908.3199999999997</v>
      </c>
      <c r="C103" s="150">
        <v>2859.9968092105264</v>
      </c>
      <c r="D103" s="16">
        <v>2905190177</v>
      </c>
      <c r="E103" s="128">
        <f t="shared" si="3"/>
        <v>48.323190789473301</v>
      </c>
    </row>
    <row r="104" spans="1:5" ht="15.75" thickBot="1" x14ac:dyDescent="0.3">
      <c r="A104" s="132" t="s">
        <v>298</v>
      </c>
      <c r="B104" s="146">
        <f>'PLANTILLA 2020'!L319</f>
        <v>3120.4385000000002</v>
      </c>
      <c r="C104" s="150">
        <v>3070.0000986842106</v>
      </c>
      <c r="D104" s="16">
        <v>1511526394</v>
      </c>
      <c r="E104" s="128">
        <f t="shared" si="3"/>
        <v>50.438401315789633</v>
      </c>
    </row>
    <row r="105" spans="1:5" ht="15.75" thickBot="1" x14ac:dyDescent="0.3">
      <c r="A105" s="131" t="s">
        <v>232</v>
      </c>
      <c r="B105" s="146">
        <f>'PLANTILLA 2020'!L82</f>
        <v>6937.93</v>
      </c>
      <c r="C105" s="150">
        <v>6504.3093750000007</v>
      </c>
      <c r="D105" s="16">
        <v>1459015108</v>
      </c>
      <c r="E105" s="128">
        <f t="shared" si="3"/>
        <v>433.62062499999956</v>
      </c>
    </row>
    <row r="106" spans="1:5" ht="15.75" thickBot="1" x14ac:dyDescent="0.3">
      <c r="A106" s="132" t="s">
        <v>299</v>
      </c>
      <c r="B106" s="146">
        <f>'PLANTILLA 2020'!L320</f>
        <v>4602.8450000000003</v>
      </c>
      <c r="C106" s="150">
        <v>4532.9012499999999</v>
      </c>
      <c r="D106" s="15">
        <v>1511108941</v>
      </c>
      <c r="E106" s="128">
        <f t="shared" si="3"/>
        <v>69.943750000000364</v>
      </c>
    </row>
    <row r="107" spans="1:5" ht="15.75" thickBot="1" x14ac:dyDescent="0.3">
      <c r="A107" s="132" t="s">
        <v>294</v>
      </c>
      <c r="B107" s="146">
        <f>'PLANTILLA 2020'!L286</f>
        <v>2005.39</v>
      </c>
      <c r="C107" s="150">
        <v>1792.72</v>
      </c>
      <c r="D107" s="16">
        <v>1505150739</v>
      </c>
      <c r="E107" s="128">
        <f t="shared" si="3"/>
        <v>212.67000000000007</v>
      </c>
    </row>
    <row r="108" spans="1:5" ht="15.75" thickBot="1" x14ac:dyDescent="0.3">
      <c r="A108" s="136" t="s">
        <v>318</v>
      </c>
      <c r="B108" s="146">
        <f>'PLANTILLA 2020'!L107</f>
        <v>3872.31</v>
      </c>
      <c r="C108" s="150">
        <v>3756.558552631579</v>
      </c>
      <c r="D108" s="16">
        <v>1505121925</v>
      </c>
      <c r="E108" s="128">
        <f t="shared" si="3"/>
        <v>115.75144736842094</v>
      </c>
    </row>
    <row r="109" spans="1:5" ht="15.75" thickBot="1" x14ac:dyDescent="0.3">
      <c r="A109" s="130" t="s">
        <v>420</v>
      </c>
      <c r="B109" s="146">
        <f>'PLANTILLA 2020'!L204</f>
        <v>2346.3488500000003</v>
      </c>
      <c r="C109" s="150">
        <v>2250</v>
      </c>
      <c r="D109" s="15">
        <v>1508906265</v>
      </c>
      <c r="E109" s="128">
        <f t="shared" si="3"/>
        <v>96.348850000000311</v>
      </c>
    </row>
    <row r="110" spans="1:5" ht="15.75" thickBot="1" x14ac:dyDescent="0.3">
      <c r="A110" s="132" t="s">
        <v>297</v>
      </c>
      <c r="B110" s="146">
        <f>'PLANTILLA 2020'!L318</f>
        <v>2281.761</v>
      </c>
      <c r="C110" s="150">
        <v>2239.9978289473688</v>
      </c>
      <c r="D110" s="32">
        <v>1511386517</v>
      </c>
      <c r="E110" s="128">
        <f t="shared" si="3"/>
        <v>41.763171052631151</v>
      </c>
    </row>
    <row r="111" spans="1:5" s="159" customFormat="1" ht="15.75" thickBot="1" x14ac:dyDescent="0.3">
      <c r="A111" s="132" t="s">
        <v>302</v>
      </c>
      <c r="B111" s="146">
        <f>'PLANTILLA 2020'!L324</f>
        <v>2716.8905250000003</v>
      </c>
      <c r="C111" s="150">
        <v>2700.0005250000004</v>
      </c>
      <c r="D111" s="15">
        <v>1511716037</v>
      </c>
      <c r="E111" s="128">
        <f t="shared" si="3"/>
        <v>16.889999999999873</v>
      </c>
    </row>
    <row r="112" spans="1:5" ht="18.75" customHeight="1" thickBot="1" x14ac:dyDescent="0.3">
      <c r="A112" s="132" t="s">
        <v>465</v>
      </c>
      <c r="B112" s="146">
        <f>'PLANTILLA 2020'!L58</f>
        <v>2296.11</v>
      </c>
      <c r="C112" s="150">
        <v>2249.9980263157895</v>
      </c>
      <c r="D112" s="15">
        <v>1512676862</v>
      </c>
      <c r="E112" s="128">
        <f t="shared" si="3"/>
        <v>46.111973684210625</v>
      </c>
    </row>
    <row r="113" spans="1:5" ht="15.75" thickBot="1" x14ac:dyDescent="0.3">
      <c r="A113" s="132" t="s">
        <v>429</v>
      </c>
      <c r="B113" s="146">
        <f>'PLANTILLA 2020'!L288</f>
        <v>2005.39</v>
      </c>
      <c r="C113" s="146">
        <v>1792.72</v>
      </c>
      <c r="D113" s="15">
        <v>1511770394</v>
      </c>
      <c r="E113" s="128">
        <f t="shared" si="3"/>
        <v>212.67000000000007</v>
      </c>
    </row>
    <row r="114" spans="1:5" ht="15.75" thickBot="1" x14ac:dyDescent="0.3">
      <c r="A114" s="132" t="s">
        <v>432</v>
      </c>
      <c r="B114" s="146">
        <f>'PLANTILLA 2020'!L175</f>
        <v>4008.0592105263158</v>
      </c>
      <c r="C114" s="146">
        <v>3988.6792105263157</v>
      </c>
      <c r="D114" s="15">
        <v>1511899590</v>
      </c>
      <c r="E114" s="128">
        <f t="shared" ref="E114:E134" si="4">B114-C114</f>
        <v>19.380000000000109</v>
      </c>
    </row>
    <row r="115" spans="1:5" ht="15.75" thickBot="1" x14ac:dyDescent="0.3">
      <c r="A115" s="130" t="s">
        <v>210</v>
      </c>
      <c r="B115" s="146">
        <f>'PLANTILLA 2020'!L53</f>
        <v>3075.4213697499999</v>
      </c>
      <c r="C115" s="150">
        <v>2883.2075341406253</v>
      </c>
      <c r="D115" s="15">
        <v>1512650315</v>
      </c>
      <c r="E115" s="128">
        <f t="shared" si="4"/>
        <v>192.21383560937466</v>
      </c>
    </row>
    <row r="116" spans="1:5" ht="15.75" thickBot="1" x14ac:dyDescent="0.3">
      <c r="A116" s="132" t="s">
        <v>446</v>
      </c>
      <c r="B116" s="146">
        <f>'PLANTILLA 2020'!L328</f>
        <v>651.71</v>
      </c>
      <c r="C116" s="150">
        <v>651.71</v>
      </c>
      <c r="D116" s="15">
        <v>2648271461</v>
      </c>
      <c r="E116" s="128">
        <f t="shared" si="4"/>
        <v>0</v>
      </c>
    </row>
    <row r="117" spans="1:5" ht="15.75" thickBot="1" x14ac:dyDescent="0.3">
      <c r="A117" s="132" t="s">
        <v>304</v>
      </c>
      <c r="B117" s="146">
        <f>'PLANTILLA 2020'!L314</f>
        <v>2917.7685000000001</v>
      </c>
      <c r="C117" s="150">
        <v>2869.9968092105264</v>
      </c>
      <c r="D117" s="15">
        <v>1512136000</v>
      </c>
      <c r="E117" s="128">
        <f t="shared" si="4"/>
        <v>47.771690789473723</v>
      </c>
    </row>
    <row r="118" spans="1:5" ht="15.75" thickBot="1" x14ac:dyDescent="0.3">
      <c r="A118" s="132" t="s">
        <v>300</v>
      </c>
      <c r="B118" s="146">
        <f>'PLANTILLA 2020'!L325</f>
        <v>2917.7685000000001</v>
      </c>
      <c r="C118" s="150">
        <v>2900.8785000000003</v>
      </c>
      <c r="D118" s="15">
        <v>1511385474</v>
      </c>
      <c r="E118" s="128">
        <f t="shared" si="4"/>
        <v>16.889999999999873</v>
      </c>
    </row>
    <row r="119" spans="1:5" ht="15.75" thickBot="1" x14ac:dyDescent="0.3">
      <c r="A119" s="130" t="s">
        <v>263</v>
      </c>
      <c r="B119" s="146">
        <f>'PLANTILLA 2020'!L57</f>
        <v>2296.11</v>
      </c>
      <c r="C119" s="150">
        <v>2249.9980263157895</v>
      </c>
      <c r="D119" s="15">
        <v>1505323129</v>
      </c>
      <c r="E119" s="128">
        <f t="shared" si="4"/>
        <v>46.111973684210625</v>
      </c>
    </row>
    <row r="120" spans="1:5" ht="15.75" thickBot="1" x14ac:dyDescent="0.3">
      <c r="A120" s="130" t="s">
        <v>238</v>
      </c>
      <c r="B120" s="146">
        <f>'PLANTILLA 2020'!L54</f>
        <v>2296.11</v>
      </c>
      <c r="C120" s="150">
        <v>2249.9980263157895</v>
      </c>
      <c r="D120" s="15">
        <v>1505317111</v>
      </c>
      <c r="E120" s="128">
        <f t="shared" si="4"/>
        <v>46.111973684210625</v>
      </c>
    </row>
    <row r="121" spans="1:5" ht="15.75" thickBot="1" x14ac:dyDescent="0.3">
      <c r="A121" s="130" t="s">
        <v>233</v>
      </c>
      <c r="B121" s="146">
        <f>'PLANTILLA 2020'!L61</f>
        <v>2290.2945749999999</v>
      </c>
      <c r="C121" s="150">
        <v>2150</v>
      </c>
      <c r="D121" s="15">
        <v>1512502260</v>
      </c>
      <c r="E121" s="128">
        <f t="shared" si="4"/>
        <v>140.2945749999999</v>
      </c>
    </row>
    <row r="122" spans="1:5" ht="15.75" thickBot="1" x14ac:dyDescent="0.3">
      <c r="A122" s="132" t="s">
        <v>398</v>
      </c>
      <c r="B122" s="146">
        <f>'PLANTILLA 2020'!L173</f>
        <v>3120</v>
      </c>
      <c r="C122" s="150">
        <v>3119.3280592105266</v>
      </c>
      <c r="D122" s="15">
        <v>1512685429</v>
      </c>
      <c r="E122" s="128">
        <f t="shared" si="4"/>
        <v>0.6719407894734104</v>
      </c>
    </row>
    <row r="123" spans="1:5" ht="15.75" thickBot="1" x14ac:dyDescent="0.3">
      <c r="A123" s="132" t="s">
        <v>455</v>
      </c>
      <c r="B123" s="146">
        <f>'PLANTILLA 2020'!L272</f>
        <v>3102.8900000000003</v>
      </c>
      <c r="C123" s="150">
        <v>2957.77</v>
      </c>
      <c r="D123" s="15">
        <v>2939082999</v>
      </c>
      <c r="E123" s="128">
        <f t="shared" si="4"/>
        <v>145.12000000000035</v>
      </c>
    </row>
    <row r="124" spans="1:5" ht="15.75" thickBot="1" x14ac:dyDescent="0.3">
      <c r="A124" s="139" t="s">
        <v>456</v>
      </c>
      <c r="B124" s="146">
        <f>'PLANTILLA 2020'!L90</f>
        <v>6057.16</v>
      </c>
      <c r="C124" s="150">
        <v>5678.5874999999996</v>
      </c>
      <c r="D124" s="15">
        <v>1514725649</v>
      </c>
      <c r="E124" s="128">
        <f t="shared" si="4"/>
        <v>378.57250000000022</v>
      </c>
    </row>
    <row r="125" spans="1:5" ht="15.75" thickBot="1" x14ac:dyDescent="0.3">
      <c r="A125" s="133" t="s">
        <v>437</v>
      </c>
      <c r="B125" s="146">
        <f>'PLANTILLA 2020'!L205</f>
        <v>2346.3488500000003</v>
      </c>
      <c r="C125" s="146">
        <v>2250</v>
      </c>
      <c r="D125" s="15">
        <v>1514756595</v>
      </c>
      <c r="E125" s="128">
        <f t="shared" si="4"/>
        <v>96.348850000000311</v>
      </c>
    </row>
    <row r="126" spans="1:5" ht="15.75" thickBot="1" x14ac:dyDescent="0.3">
      <c r="A126" s="132" t="s">
        <v>258</v>
      </c>
      <c r="B126" s="146">
        <f>'PLANTILLA 2020'!L248</f>
        <v>2485.7576750000003</v>
      </c>
      <c r="C126" s="150">
        <v>2349.9949999999999</v>
      </c>
      <c r="D126" s="15">
        <v>1514417014</v>
      </c>
      <c r="E126" s="128">
        <f t="shared" si="4"/>
        <v>135.7626750000004</v>
      </c>
    </row>
    <row r="127" spans="1:5" ht="15.75" thickBot="1" x14ac:dyDescent="0.3">
      <c r="A127" s="132" t="s">
        <v>450</v>
      </c>
      <c r="B127" s="146">
        <f>'PLANTILLA 2020'!L177</f>
        <v>3970.949013157895</v>
      </c>
      <c r="C127" s="146">
        <v>3950.949013157895</v>
      </c>
      <c r="D127" s="15">
        <v>1247653611</v>
      </c>
      <c r="E127" s="128">
        <f t="shared" si="4"/>
        <v>20</v>
      </c>
    </row>
    <row r="128" spans="1:5" ht="15.75" thickBot="1" x14ac:dyDescent="0.3">
      <c r="A128" s="132" t="s">
        <v>449</v>
      </c>
      <c r="B128" s="146">
        <f>'PLANTILLA 2020'!L176</f>
        <v>3138.7080592105267</v>
      </c>
      <c r="C128" s="146">
        <v>3119.9980592105267</v>
      </c>
      <c r="D128" s="15">
        <v>1544002482</v>
      </c>
      <c r="E128" s="128">
        <f t="shared" si="4"/>
        <v>18.710000000000036</v>
      </c>
    </row>
    <row r="129" spans="1:5" ht="15.75" thickBot="1" x14ac:dyDescent="0.3">
      <c r="A129" s="122" t="s">
        <v>453</v>
      </c>
      <c r="B129" s="146">
        <f>'PLANTILLA 2020'!L311</f>
        <v>3251.3075999999996</v>
      </c>
      <c r="C129" s="146">
        <v>3239.9975999999997</v>
      </c>
      <c r="D129" s="15">
        <v>2971764942</v>
      </c>
      <c r="E129" s="128">
        <f t="shared" si="4"/>
        <v>11.309999999999945</v>
      </c>
    </row>
    <row r="130" spans="1:5" ht="15.75" thickBot="1" x14ac:dyDescent="0.3">
      <c r="A130" s="132" t="s">
        <v>458</v>
      </c>
      <c r="B130" s="146">
        <f>'PLANTILLA 2020'!L282</f>
        <v>1797.72</v>
      </c>
      <c r="C130" s="150">
        <v>1792.72</v>
      </c>
      <c r="D130" s="15">
        <v>1514776294</v>
      </c>
      <c r="E130" s="128">
        <f t="shared" si="4"/>
        <v>5</v>
      </c>
    </row>
    <row r="131" spans="1:5" ht="15.75" thickBot="1" x14ac:dyDescent="0.3">
      <c r="A131" s="132" t="s">
        <v>397</v>
      </c>
      <c r="B131" s="146">
        <f>'PLANTILLA 2020'!L283</f>
        <v>1797.72</v>
      </c>
      <c r="C131" s="150">
        <v>1792.72</v>
      </c>
      <c r="D131" s="15">
        <v>1514770824</v>
      </c>
      <c r="E131" s="128">
        <f t="shared" si="4"/>
        <v>5</v>
      </c>
    </row>
    <row r="132" spans="1:5" ht="15.75" thickBot="1" x14ac:dyDescent="0.3">
      <c r="A132" s="132" t="s">
        <v>411</v>
      </c>
      <c r="B132" s="129">
        <f>'PLANTILLA 2020'!L174</f>
        <v>4216.5345394736851</v>
      </c>
      <c r="C132" s="96">
        <v>4005.7078125000007</v>
      </c>
      <c r="D132" s="15">
        <v>1508425551</v>
      </c>
      <c r="E132" s="128">
        <f t="shared" si="4"/>
        <v>210.82672697368434</v>
      </c>
    </row>
    <row r="133" spans="1:5" ht="15.75" thickBot="1" x14ac:dyDescent="0.3">
      <c r="A133" s="142" t="s">
        <v>445</v>
      </c>
      <c r="B133" s="146">
        <f>'PLANTILLA 2020'!L303</f>
        <v>4152.7</v>
      </c>
      <c r="C133" s="150">
        <v>4141.3899999999994</v>
      </c>
      <c r="D133" s="15">
        <v>1507011396</v>
      </c>
      <c r="E133" s="128">
        <f t="shared" si="4"/>
        <v>11.3100000000004</v>
      </c>
    </row>
    <row r="134" spans="1:5" ht="15.75" thickBot="1" x14ac:dyDescent="0.3">
      <c r="A134" s="132" t="s">
        <v>284</v>
      </c>
      <c r="B134" s="129">
        <f>'PLANTILLA 2020'!L110</f>
        <v>5324.95</v>
      </c>
      <c r="C134" s="96">
        <v>4992.140625</v>
      </c>
      <c r="D134" s="15">
        <v>1518100520</v>
      </c>
      <c r="E134" s="128">
        <f t="shared" si="4"/>
        <v>332.80937499999982</v>
      </c>
    </row>
    <row r="135" spans="1:5" ht="15.75" thickBot="1" x14ac:dyDescent="0.3">
      <c r="A135" s="142" t="s">
        <v>400</v>
      </c>
      <c r="B135" s="146">
        <f>'PLANTILLA 2020'!L321</f>
        <v>2960.95</v>
      </c>
      <c r="C135" s="150">
        <v>2912.6101315789469</v>
      </c>
      <c r="D135" s="16">
        <v>1519675399</v>
      </c>
      <c r="E135" s="128">
        <v>0</v>
      </c>
    </row>
    <row r="136" spans="1:5" ht="15.75" thickBot="1" x14ac:dyDescent="0.3">
      <c r="A136" s="142" t="s">
        <v>469</v>
      </c>
      <c r="B136" s="146">
        <f>'PLANTILLA 2020'!L260</f>
        <v>2485.7576750000003</v>
      </c>
      <c r="C136" s="150">
        <v>3152.6424999999995</v>
      </c>
      <c r="D136" s="101">
        <v>2689262989</v>
      </c>
      <c r="E136" s="128">
        <f t="shared" ref="E136:E198" si="5">B136-C136</f>
        <v>-666.88482499999918</v>
      </c>
    </row>
    <row r="137" spans="1:5" ht="14.25" customHeight="1" thickBot="1" x14ac:dyDescent="0.3">
      <c r="A137" s="143" t="s">
        <v>477</v>
      </c>
      <c r="B137" s="129">
        <f>'PLANTILLA 2020'!L262</f>
        <v>2485.7576750000003</v>
      </c>
      <c r="C137" s="144">
        <v>2849.9949999999999</v>
      </c>
      <c r="D137" s="15">
        <v>1522915840</v>
      </c>
      <c r="E137" s="128">
        <f t="shared" si="5"/>
        <v>-364.2373249999996</v>
      </c>
    </row>
    <row r="138" spans="1:5" ht="15.75" thickBot="1" x14ac:dyDescent="0.3">
      <c r="A138" s="142" t="s">
        <v>336</v>
      </c>
      <c r="B138" s="146">
        <f>'PLANTILLA 2020'!L14</f>
        <v>2908.3199999999997</v>
      </c>
      <c r="C138" s="150">
        <v>4099.9990131578943</v>
      </c>
      <c r="D138" s="102">
        <v>2877594607</v>
      </c>
      <c r="E138" s="128">
        <f t="shared" si="5"/>
        <v>-1191.6790131578946</v>
      </c>
    </row>
    <row r="139" spans="1:5" ht="15.75" thickBot="1" x14ac:dyDescent="0.3">
      <c r="A139" s="142" t="s">
        <v>479</v>
      </c>
      <c r="B139" s="146">
        <f>'PLANTILLA 2020'!L285</f>
        <v>1797.72</v>
      </c>
      <c r="C139" s="150">
        <v>1792.72</v>
      </c>
      <c r="D139" s="15">
        <v>1523370758</v>
      </c>
      <c r="E139" s="128">
        <f t="shared" si="5"/>
        <v>5</v>
      </c>
    </row>
    <row r="140" spans="1:5" ht="13.5" customHeight="1" thickBot="1" x14ac:dyDescent="0.3">
      <c r="A140" s="143" t="s">
        <v>496</v>
      </c>
      <c r="B140" s="129">
        <f>'PLANTILLA 2020'!L190</f>
        <v>2346.3488500000003</v>
      </c>
      <c r="C140" s="96">
        <v>2250</v>
      </c>
      <c r="D140" s="32">
        <v>1525774139</v>
      </c>
      <c r="E140" s="128">
        <f t="shared" si="5"/>
        <v>96.348850000000311</v>
      </c>
    </row>
    <row r="141" spans="1:5" ht="15.75" thickBot="1" x14ac:dyDescent="0.3">
      <c r="A141" s="132" t="s">
        <v>511</v>
      </c>
      <c r="B141" s="129">
        <f>'PLANTILLA 2020'!L19</f>
        <v>2908.3199999999997</v>
      </c>
      <c r="C141" s="96">
        <v>2782.3026315789475</v>
      </c>
      <c r="D141" s="15">
        <v>1536058186</v>
      </c>
      <c r="E141" s="128">
        <f t="shared" si="5"/>
        <v>126.0173684210522</v>
      </c>
    </row>
    <row r="142" spans="1:5" ht="15.75" thickBot="1" x14ac:dyDescent="0.3">
      <c r="A142" s="132" t="s">
        <v>515</v>
      </c>
      <c r="B142" s="96">
        <f>'PLANTILLA 2020'!L339</f>
        <v>2505.7950000000001</v>
      </c>
      <c r="C142" s="96">
        <v>2460.0040131578949</v>
      </c>
      <c r="D142" s="15">
        <v>1538956360</v>
      </c>
      <c r="E142" s="128">
        <f t="shared" si="5"/>
        <v>45.790986842105212</v>
      </c>
    </row>
    <row r="143" spans="1:5" ht="15.75" thickBot="1" x14ac:dyDescent="0.3">
      <c r="A143" s="132" t="s">
        <v>497</v>
      </c>
      <c r="B143" s="96">
        <f>'PLANTILLA 2020'!L298</f>
        <v>3407.0975000000003</v>
      </c>
      <c r="C143" s="96">
        <v>3800.2595723684212</v>
      </c>
      <c r="D143" s="15">
        <v>1538961682</v>
      </c>
      <c r="E143" s="128">
        <f t="shared" si="5"/>
        <v>-393.16207236842092</v>
      </c>
    </row>
    <row r="144" spans="1:5" ht="15.75" thickBot="1" x14ac:dyDescent="0.3">
      <c r="A144" s="132" t="s">
        <v>517</v>
      </c>
      <c r="B144" s="96">
        <f>'PLANTILLA 2020'!L297</f>
        <v>2782.8150000000001</v>
      </c>
      <c r="C144" s="96">
        <v>2772.5050000000001</v>
      </c>
      <c r="D144" s="15">
        <v>1545643956</v>
      </c>
      <c r="E144" s="128">
        <f t="shared" si="5"/>
        <v>10.309999999999945</v>
      </c>
    </row>
    <row r="145" spans="1:5" ht="16.5" customHeight="1" thickBot="1" x14ac:dyDescent="0.3">
      <c r="A145" s="132" t="s">
        <v>535</v>
      </c>
      <c r="B145" s="96">
        <f>'PLANTILLA 2020'!L274</f>
        <v>2363.0050000000001</v>
      </c>
      <c r="C145" s="96">
        <v>2349.9949999999999</v>
      </c>
      <c r="D145" s="15">
        <v>2937315821</v>
      </c>
      <c r="E145" s="128">
        <f t="shared" si="5"/>
        <v>13.010000000000218</v>
      </c>
    </row>
    <row r="146" spans="1:5" ht="15.75" thickBot="1" x14ac:dyDescent="0.3">
      <c r="A146" s="27" t="s">
        <v>530</v>
      </c>
      <c r="B146" s="96">
        <f>'PLANTILLA 2020'!L239</f>
        <v>2485.7576750000003</v>
      </c>
      <c r="C146" s="144">
        <v>2349.9949999999999</v>
      </c>
      <c r="D146" s="32">
        <v>1541855037</v>
      </c>
      <c r="E146" s="128">
        <f t="shared" si="5"/>
        <v>135.7626750000004</v>
      </c>
    </row>
    <row r="147" spans="1:5" s="88" customFormat="1" ht="15.75" thickBot="1" x14ac:dyDescent="0.3">
      <c r="A147" s="208" t="s">
        <v>421</v>
      </c>
      <c r="B147" s="209">
        <f>'PLANTILLA 2020'!L185</f>
        <v>3283.1845124999995</v>
      </c>
      <c r="C147" s="162">
        <v>3150.0024999999996</v>
      </c>
      <c r="D147" s="210">
        <v>1532749095</v>
      </c>
      <c r="E147" s="128">
        <f t="shared" si="5"/>
        <v>133.18201249999993</v>
      </c>
    </row>
    <row r="148" spans="1:5" ht="15" customHeight="1" thickBot="1" x14ac:dyDescent="0.3">
      <c r="A148" s="137" t="s">
        <v>281</v>
      </c>
      <c r="B148" s="146">
        <f>'PLANTILLA 2020'!L172</f>
        <v>2782.3026315789475</v>
      </c>
      <c r="C148" s="147">
        <v>2770.0026315789473</v>
      </c>
      <c r="D148" s="15">
        <v>1505084698</v>
      </c>
      <c r="E148" s="128">
        <f t="shared" si="5"/>
        <v>12.300000000000182</v>
      </c>
    </row>
    <row r="149" spans="1:5" ht="15" customHeight="1" thickBot="1" x14ac:dyDescent="0.3">
      <c r="A149" s="132" t="s">
        <v>546</v>
      </c>
      <c r="B149" s="146">
        <f>'PLANTILLA 2020'!L266</f>
        <v>2485.7576750000003</v>
      </c>
      <c r="C149" s="147">
        <v>2349.9949999999999</v>
      </c>
      <c r="D149" s="216">
        <v>1561324911</v>
      </c>
      <c r="E149" s="128">
        <f t="shared" si="5"/>
        <v>135.7626750000004</v>
      </c>
    </row>
    <row r="150" spans="1:5" ht="15" customHeight="1" thickBot="1" x14ac:dyDescent="0.3">
      <c r="A150" s="132" t="s">
        <v>551</v>
      </c>
      <c r="B150" s="146">
        <f>'PLANTILLA 2020'!L231</f>
        <v>2485.7576750000003</v>
      </c>
      <c r="C150" s="147">
        <v>2349.9949999999999</v>
      </c>
      <c r="D150" s="216">
        <v>1519565534</v>
      </c>
      <c r="E150" s="128">
        <f t="shared" si="5"/>
        <v>135.7626750000004</v>
      </c>
    </row>
    <row r="151" spans="1:5" ht="15" customHeight="1" thickBot="1" x14ac:dyDescent="0.3">
      <c r="A151" s="132" t="s">
        <v>553</v>
      </c>
      <c r="B151" s="227">
        <f>'PLANTILLA 2020'!L233</f>
        <v>2485.7576750000003</v>
      </c>
      <c r="C151" s="147">
        <v>2349.9949999999999</v>
      </c>
      <c r="D151" s="229">
        <v>1561740035</v>
      </c>
      <c r="E151" s="128">
        <f t="shared" si="5"/>
        <v>135.7626750000004</v>
      </c>
    </row>
    <row r="152" spans="1:5" ht="15" customHeight="1" thickBot="1" x14ac:dyDescent="0.3">
      <c r="A152" s="132" t="s">
        <v>547</v>
      </c>
      <c r="B152" s="227">
        <f>'PLANTILLA 2020'!L267</f>
        <v>2485.7576750000003</v>
      </c>
      <c r="C152" s="147">
        <v>2349.9949999999999</v>
      </c>
      <c r="D152" s="230">
        <v>1565701247</v>
      </c>
      <c r="E152" s="128">
        <f t="shared" si="5"/>
        <v>135.7626750000004</v>
      </c>
    </row>
    <row r="153" spans="1:5" ht="15.75" thickBot="1" x14ac:dyDescent="0.3">
      <c r="A153" s="133" t="s">
        <v>322</v>
      </c>
      <c r="B153" s="227">
        <f>'PLANTILLA 2020'!L50</f>
        <v>3116.355</v>
      </c>
      <c r="C153" s="147">
        <v>3101.0050000000001</v>
      </c>
      <c r="D153" s="231">
        <v>1532038870</v>
      </c>
      <c r="E153" s="128">
        <f t="shared" si="5"/>
        <v>15.349999999999909</v>
      </c>
    </row>
    <row r="154" spans="1:5" ht="15.75" thickBot="1" x14ac:dyDescent="0.3">
      <c r="A154" s="132" t="s">
        <v>552</v>
      </c>
      <c r="B154" s="227">
        <f>'PLANTILLA 2020'!L232</f>
        <v>2485.7576750000003</v>
      </c>
      <c r="C154" s="96">
        <v>2349.9949999999999</v>
      </c>
      <c r="D154" s="228">
        <v>1531338873</v>
      </c>
      <c r="E154" s="128">
        <f t="shared" si="5"/>
        <v>135.7626750000004</v>
      </c>
    </row>
    <row r="155" spans="1:5" ht="15.75" thickBot="1" x14ac:dyDescent="0.3">
      <c r="A155" s="133" t="s">
        <v>293</v>
      </c>
      <c r="B155" s="146">
        <f>'PLANTILLA 2020'!L119</f>
        <v>2908.3199999999997</v>
      </c>
      <c r="C155" s="147">
        <v>2850.0026315789469</v>
      </c>
      <c r="D155" s="15">
        <v>1505137473</v>
      </c>
      <c r="E155" s="128">
        <f t="shared" si="5"/>
        <v>58.317368421052834</v>
      </c>
    </row>
    <row r="156" spans="1:5" ht="15.75" thickBot="1" x14ac:dyDescent="0.3">
      <c r="A156" s="132" t="s">
        <v>578</v>
      </c>
      <c r="B156" s="227">
        <f>'PLANTILLA 2020'!L253</f>
        <v>2485.7576750000003</v>
      </c>
      <c r="C156" s="96">
        <v>2349.9949999999999</v>
      </c>
      <c r="D156" s="228">
        <v>1569635592</v>
      </c>
      <c r="E156" s="128">
        <f t="shared" si="5"/>
        <v>135.7626750000004</v>
      </c>
    </row>
    <row r="157" spans="1:5" ht="15.75" thickBot="1" x14ac:dyDescent="0.3">
      <c r="A157" s="132" t="s">
        <v>567</v>
      </c>
      <c r="B157" s="227">
        <f>'PLANTILLA 2020'!L245</f>
        <v>2485.7576750000003</v>
      </c>
      <c r="C157" s="144">
        <v>2349.9949999999999</v>
      </c>
      <c r="D157" s="32">
        <v>1578052355</v>
      </c>
      <c r="E157" s="128">
        <f t="shared" si="5"/>
        <v>135.7626750000004</v>
      </c>
    </row>
    <row r="158" spans="1:5" ht="15.75" thickBot="1" x14ac:dyDescent="0.3">
      <c r="A158" s="132" t="s">
        <v>228</v>
      </c>
      <c r="B158" s="227">
        <f>'PLANTILLA 2020'!L81</f>
        <v>6908.8675000000003</v>
      </c>
      <c r="C158" s="144">
        <v>6817.9613486842118</v>
      </c>
      <c r="D158" s="32">
        <v>1514027450</v>
      </c>
      <c r="E158" s="128">
        <f t="shared" si="5"/>
        <v>90.90615131578852</v>
      </c>
    </row>
    <row r="159" spans="1:5" s="19" customFormat="1" ht="15.75" thickBot="1" x14ac:dyDescent="0.3">
      <c r="A159" s="263" t="s">
        <v>182</v>
      </c>
      <c r="B159" s="269">
        <f>'PLANTILLA 2020'!L70</f>
        <v>6878.12</v>
      </c>
      <c r="C159" s="270">
        <v>5678.5874999999996</v>
      </c>
      <c r="D159" s="16">
        <v>2697555326</v>
      </c>
      <c r="E159" s="128">
        <f t="shared" si="5"/>
        <v>1199.5325000000003</v>
      </c>
    </row>
    <row r="160" spans="1:5" ht="15.75" thickBot="1" x14ac:dyDescent="0.3">
      <c r="A160" s="133" t="s">
        <v>252</v>
      </c>
      <c r="B160" s="227">
        <f>'PLANTILLA 2020'!L214</f>
        <v>3283.1845124999995</v>
      </c>
      <c r="C160" s="271">
        <v>2948.9589999999994</v>
      </c>
      <c r="D160" s="15">
        <v>1505905209</v>
      </c>
      <c r="E160" s="128">
        <f t="shared" si="5"/>
        <v>334.22551250000015</v>
      </c>
    </row>
    <row r="161" spans="1:6" ht="15.75" thickBot="1" x14ac:dyDescent="0.3">
      <c r="A161" s="132" t="s">
        <v>417</v>
      </c>
      <c r="B161" s="146">
        <f>'PLANTILLA 2020'!L287</f>
        <v>2005.39</v>
      </c>
      <c r="C161" s="147">
        <v>1792.72</v>
      </c>
      <c r="D161" s="15">
        <v>1512890588</v>
      </c>
      <c r="E161" s="128">
        <f t="shared" si="5"/>
        <v>212.67000000000007</v>
      </c>
    </row>
    <row r="162" spans="1:6" ht="15.75" thickBot="1" x14ac:dyDescent="0.3">
      <c r="A162" s="130" t="s">
        <v>239</v>
      </c>
      <c r="B162" s="146">
        <f>'PLANTILLA 2020'!L56</f>
        <v>2296.11</v>
      </c>
      <c r="C162" s="147">
        <v>2249.9980263157895</v>
      </c>
      <c r="D162" s="15">
        <v>1513064754</v>
      </c>
      <c r="E162" s="128">
        <f t="shared" si="5"/>
        <v>46.111973684210625</v>
      </c>
    </row>
    <row r="163" spans="1:6" ht="15.75" thickBot="1" x14ac:dyDescent="0.3">
      <c r="A163" s="133" t="s">
        <v>230</v>
      </c>
      <c r="B163" s="146">
        <f>'PLANTILLA 2020'!L102</f>
        <v>5324.95</v>
      </c>
      <c r="C163" s="147">
        <v>5324.95</v>
      </c>
      <c r="D163" s="216">
        <v>1505095100</v>
      </c>
      <c r="E163" s="128">
        <f t="shared" si="5"/>
        <v>0</v>
      </c>
    </row>
    <row r="164" spans="1:6" ht="15.75" thickBot="1" x14ac:dyDescent="0.3">
      <c r="A164" s="122" t="s">
        <v>444</v>
      </c>
      <c r="B164" s="129">
        <v>2350</v>
      </c>
      <c r="C164" s="147">
        <v>2350</v>
      </c>
      <c r="D164" s="32">
        <v>1519207044</v>
      </c>
      <c r="E164" s="128">
        <f t="shared" si="5"/>
        <v>0</v>
      </c>
      <c r="F164" s="10"/>
    </row>
    <row r="165" spans="1:6" ht="15.75" thickBot="1" x14ac:dyDescent="0.3">
      <c r="A165" s="110" t="s">
        <v>208</v>
      </c>
      <c r="B165" s="146">
        <f>'PLANTILLA 2020'!L44</f>
        <v>3075.7150000000001</v>
      </c>
      <c r="C165" s="147">
        <v>2951.7650657894742</v>
      </c>
      <c r="D165" s="15">
        <v>1504939835</v>
      </c>
      <c r="E165" s="128">
        <f t="shared" si="5"/>
        <v>123.94993421052595</v>
      </c>
    </row>
    <row r="166" spans="1:6" ht="15.75" thickBot="1" x14ac:dyDescent="0.3">
      <c r="A166" s="110" t="s">
        <v>188</v>
      </c>
      <c r="B166" s="146">
        <f>'PLANTILLA 2020'!L29</f>
        <v>2905.165</v>
      </c>
      <c r="C166" s="147">
        <v>2849.999144736842</v>
      </c>
      <c r="D166" s="15">
        <v>1545632188</v>
      </c>
      <c r="E166" s="128">
        <f t="shared" si="5"/>
        <v>55.165855263157937</v>
      </c>
    </row>
    <row r="167" spans="1:6" ht="15.75" thickBot="1" x14ac:dyDescent="0.3">
      <c r="A167" s="133" t="s">
        <v>464</v>
      </c>
      <c r="B167" s="129">
        <f>'PLANTILLA 2020'!L259</f>
        <v>2485.7576750000003</v>
      </c>
      <c r="C167" s="147">
        <v>2460.0040131578949</v>
      </c>
      <c r="D167" s="15">
        <v>1517452881</v>
      </c>
      <c r="E167" s="128">
        <f t="shared" si="5"/>
        <v>25.75366184210543</v>
      </c>
    </row>
    <row r="168" spans="1:6" ht="15.75" thickBot="1" x14ac:dyDescent="0.3">
      <c r="A168" s="132" t="s">
        <v>460</v>
      </c>
      <c r="B168" s="146">
        <f>'PLANTILLA 2020'!L42</f>
        <v>2908.3199999999997</v>
      </c>
      <c r="C168" s="147">
        <v>2761.9565789473681</v>
      </c>
      <c r="D168" s="15">
        <v>1510738037</v>
      </c>
      <c r="E168" s="128">
        <f t="shared" si="5"/>
        <v>146.36342105263157</v>
      </c>
    </row>
    <row r="169" spans="1:6" ht="15.75" thickBot="1" x14ac:dyDescent="0.3">
      <c r="A169" s="138" t="s">
        <v>290</v>
      </c>
      <c r="B169" s="146">
        <f>'PLANTILLA 2020'!L281</f>
        <v>1797.72</v>
      </c>
      <c r="C169" s="147">
        <v>1735.45</v>
      </c>
      <c r="D169" s="15">
        <v>1515138259</v>
      </c>
      <c r="E169" s="128">
        <f t="shared" si="5"/>
        <v>62.269999999999982</v>
      </c>
    </row>
    <row r="170" spans="1:6" ht="15.75" thickBot="1" x14ac:dyDescent="0.3">
      <c r="A170" s="132" t="s">
        <v>413</v>
      </c>
      <c r="B170" s="146">
        <f>'PLANTILLA 2020'!L236</f>
        <v>2485.7576750000003</v>
      </c>
      <c r="C170" s="147">
        <v>2349.9949999999999</v>
      </c>
      <c r="D170" s="15">
        <v>1513074628</v>
      </c>
      <c r="E170" s="128">
        <f t="shared" si="5"/>
        <v>135.7626750000004</v>
      </c>
    </row>
    <row r="171" spans="1:6" ht="15.75" thickBot="1" x14ac:dyDescent="0.3">
      <c r="A171" s="141" t="s">
        <v>457</v>
      </c>
      <c r="B171" s="146">
        <f>'PLANTILLA 2020'!L227</f>
        <v>2485.7576750000003</v>
      </c>
      <c r="C171" s="147">
        <v>2349.9949999999999</v>
      </c>
      <c r="D171" s="15">
        <v>1514954389</v>
      </c>
      <c r="E171" s="128">
        <f t="shared" si="5"/>
        <v>135.7626750000004</v>
      </c>
    </row>
    <row r="172" spans="1:6" ht="15.75" thickBot="1" x14ac:dyDescent="0.3">
      <c r="A172" s="272" t="s">
        <v>415</v>
      </c>
      <c r="B172" s="146">
        <f>'PLANTILLA 2020'!L62</f>
        <v>2290.2945749999999</v>
      </c>
      <c r="C172" s="147">
        <v>2150</v>
      </c>
      <c r="D172" s="15">
        <v>1511553073</v>
      </c>
      <c r="E172" s="128">
        <f t="shared" si="5"/>
        <v>140.2945749999999</v>
      </c>
    </row>
    <row r="173" spans="1:6" ht="15.75" thickBot="1" x14ac:dyDescent="0.3">
      <c r="A173" s="110" t="s">
        <v>443</v>
      </c>
      <c r="B173" s="146">
        <f>'PLANTILLA 2020'!L48</f>
        <v>2532.3701999999998</v>
      </c>
      <c r="C173" s="147">
        <v>2150.0001315789477</v>
      </c>
      <c r="D173" s="15">
        <v>1512498424</v>
      </c>
      <c r="E173" s="128">
        <f t="shared" si="5"/>
        <v>382.37006842105211</v>
      </c>
    </row>
    <row r="174" spans="1:6" ht="15.75" thickBot="1" x14ac:dyDescent="0.3">
      <c r="A174" s="273" t="s">
        <v>257</v>
      </c>
      <c r="B174" s="146">
        <f>'PLANTILLA 2020'!L292</f>
        <v>2593.4349999999999</v>
      </c>
      <c r="C174" s="147">
        <v>2583.0349999999999</v>
      </c>
      <c r="D174" s="32">
        <v>1519207044</v>
      </c>
      <c r="E174" s="128">
        <f t="shared" si="5"/>
        <v>10.400000000000091</v>
      </c>
    </row>
    <row r="175" spans="1:6" ht="15.75" thickBot="1" x14ac:dyDescent="0.3">
      <c r="A175" s="122" t="s">
        <v>262</v>
      </c>
      <c r="B175" s="146">
        <f>'PLANTILLA 2020'!L337</f>
        <v>2505.7950000000001</v>
      </c>
      <c r="C175" s="147">
        <v>2460.0040131578949</v>
      </c>
      <c r="D175" s="15">
        <v>1557634560</v>
      </c>
      <c r="E175" s="128">
        <f t="shared" si="5"/>
        <v>45.790986842105212</v>
      </c>
    </row>
    <row r="176" spans="1:6" ht="15.75" thickBot="1" x14ac:dyDescent="0.3">
      <c r="A176" s="132" t="s">
        <v>372</v>
      </c>
      <c r="B176" s="146">
        <f>'PLANTILLA 2020'!L292</f>
        <v>2593.4349999999999</v>
      </c>
      <c r="C176" s="147">
        <v>2583.0349999999999</v>
      </c>
      <c r="D176" s="210">
        <v>1506085507</v>
      </c>
      <c r="E176" s="128">
        <f t="shared" si="5"/>
        <v>10.400000000000091</v>
      </c>
    </row>
    <row r="177" spans="1:7" ht="15.75" thickBot="1" x14ac:dyDescent="0.3">
      <c r="A177" s="110" t="s">
        <v>286</v>
      </c>
      <c r="B177" s="146">
        <f>'PLANTILLA 2020'!L136</f>
        <v>2908.3199999999997</v>
      </c>
      <c r="C177" s="147">
        <v>2859.9968092105264</v>
      </c>
      <c r="D177" s="15">
        <v>1506836618</v>
      </c>
      <c r="E177" s="128">
        <f t="shared" si="5"/>
        <v>48.323190789473301</v>
      </c>
    </row>
    <row r="178" spans="1:7" ht="15.75" thickBot="1" x14ac:dyDescent="0.3">
      <c r="A178" s="133" t="s">
        <v>275</v>
      </c>
      <c r="B178" s="146">
        <f>'PLANTILLA 2020'!L52</f>
        <v>6639.0950000000003</v>
      </c>
      <c r="C178" s="147">
        <v>6224.1515625000002</v>
      </c>
      <c r="D178" s="32">
        <v>1506373995</v>
      </c>
      <c r="E178" s="128">
        <f t="shared" si="5"/>
        <v>414.94343750000007</v>
      </c>
    </row>
    <row r="179" spans="1:7" ht="15.75" thickBot="1" x14ac:dyDescent="0.3">
      <c r="A179" s="136" t="s">
        <v>295</v>
      </c>
      <c r="B179" s="146">
        <f>'PLANTILLA 2020'!L289</f>
        <v>2056.04</v>
      </c>
      <c r="C179" s="147">
        <v>2044.22</v>
      </c>
      <c r="D179" s="15">
        <v>1505143716</v>
      </c>
      <c r="E179" s="128">
        <f t="shared" si="5"/>
        <v>11.819999999999936</v>
      </c>
    </row>
    <row r="180" spans="1:7" ht="15.75" thickBot="1" x14ac:dyDescent="0.3">
      <c r="A180" s="136" t="s">
        <v>85</v>
      </c>
      <c r="B180" s="146">
        <f>'PLANTILLA 2020'!L121</f>
        <v>2908.3199999999997</v>
      </c>
      <c r="C180" s="147">
        <v>2467.3289473684208</v>
      </c>
      <c r="D180" s="32">
        <v>2968100624</v>
      </c>
      <c r="E180" s="128">
        <f t="shared" si="5"/>
        <v>440.9910526315789</v>
      </c>
    </row>
    <row r="181" spans="1:7" ht="15.75" thickBot="1" x14ac:dyDescent="0.3">
      <c r="A181" s="274" t="s">
        <v>287</v>
      </c>
      <c r="B181" s="146">
        <f>'PLANTILLA 2020'!L35</f>
        <v>3654</v>
      </c>
      <c r="C181" s="147">
        <v>3500.0010526315791</v>
      </c>
      <c r="D181" s="32">
        <v>1504969891</v>
      </c>
      <c r="E181" s="128">
        <f t="shared" si="5"/>
        <v>153.99894736842089</v>
      </c>
    </row>
    <row r="182" spans="1:7" ht="16.5" customHeight="1" thickBot="1" x14ac:dyDescent="0.3">
      <c r="A182" s="130" t="s">
        <v>288</v>
      </c>
      <c r="B182" s="146">
        <f>'PLANTILLA 2020'!L30</f>
        <v>3423.2449999999999</v>
      </c>
      <c r="C182" s="147">
        <v>3366.5923026315786</v>
      </c>
      <c r="D182" s="32">
        <v>1554996216</v>
      </c>
      <c r="E182" s="128">
        <f t="shared" si="5"/>
        <v>56.652697368421286</v>
      </c>
    </row>
    <row r="183" spans="1:7" ht="15.75" thickBot="1" x14ac:dyDescent="0.3">
      <c r="A183" s="133" t="s">
        <v>289</v>
      </c>
      <c r="B183" s="146">
        <f>'PLANTILLA 2020'!L291</f>
        <v>2960.1434999999997</v>
      </c>
      <c r="C183" s="147">
        <v>2960.5122000000001</v>
      </c>
      <c r="D183" s="275">
        <v>1505291334</v>
      </c>
      <c r="E183" s="128">
        <f t="shared" si="5"/>
        <v>-0.36870000000044456</v>
      </c>
    </row>
    <row r="184" spans="1:7" ht="18.75" customHeight="1" thickBot="1" x14ac:dyDescent="0.3">
      <c r="A184" s="110" t="s">
        <v>32</v>
      </c>
      <c r="B184" s="146">
        <f>'PLANTILLA 2020'!L41</f>
        <v>2908.3199999999997</v>
      </c>
      <c r="C184" s="147">
        <v>2870.0526315789471</v>
      </c>
      <c r="D184" s="32">
        <v>2647975422</v>
      </c>
      <c r="E184" s="128">
        <f t="shared" si="5"/>
        <v>38.267368421052652</v>
      </c>
    </row>
    <row r="185" spans="1:7" ht="18.75" customHeight="1" thickBot="1" x14ac:dyDescent="0.3">
      <c r="A185" s="132" t="s">
        <v>409</v>
      </c>
      <c r="B185" s="146">
        <f>'PLANTILLA 2020'!L302</f>
        <v>3251.3075999999996</v>
      </c>
      <c r="C185" s="147">
        <v>3239.9975999999997</v>
      </c>
      <c r="D185" s="15">
        <v>1508435343</v>
      </c>
      <c r="E185" s="128">
        <f t="shared" si="5"/>
        <v>11.309999999999945</v>
      </c>
    </row>
    <row r="186" spans="1:7" ht="17.25" customHeight="1" thickBot="1" x14ac:dyDescent="0.3">
      <c r="A186" s="132" t="s">
        <v>426</v>
      </c>
      <c r="B186" s="146">
        <f>'PLANTILLA 2020'!L269</f>
        <v>2485.7576750000003</v>
      </c>
      <c r="C186" s="147">
        <v>2250.4775</v>
      </c>
      <c r="D186" s="15">
        <v>1542544881</v>
      </c>
      <c r="E186" s="128">
        <f t="shared" si="5"/>
        <v>235.28017500000033</v>
      </c>
      <c r="G186" s="104" t="s">
        <v>143</v>
      </c>
    </row>
    <row r="187" spans="1:7" ht="15.75" thickBot="1" x14ac:dyDescent="0.3">
      <c r="A187" s="132" t="s">
        <v>402</v>
      </c>
      <c r="B187" s="146">
        <v>4470.2</v>
      </c>
      <c r="C187" s="147">
        <v>4470.2</v>
      </c>
      <c r="D187" s="15">
        <v>1502355205</v>
      </c>
      <c r="E187" s="128">
        <f t="shared" si="5"/>
        <v>0</v>
      </c>
      <c r="G187" s="10"/>
    </row>
    <row r="188" spans="1:7" ht="15.75" thickBot="1" x14ac:dyDescent="0.3">
      <c r="A188" s="110" t="s">
        <v>277</v>
      </c>
      <c r="B188" s="146">
        <f>'PLANTILLA 2020'!L123</f>
        <v>2908.3199999999997</v>
      </c>
      <c r="C188" s="147">
        <v>2275.9921052631576</v>
      </c>
      <c r="D188" s="15">
        <v>1571691279</v>
      </c>
      <c r="E188" s="128">
        <f t="shared" si="5"/>
        <v>632.32789473684215</v>
      </c>
    </row>
    <row r="189" spans="1:7" ht="15.75" thickBot="1" x14ac:dyDescent="0.3">
      <c r="A189" s="136" t="s">
        <v>524</v>
      </c>
      <c r="B189" s="146">
        <f>'PLANTILLA 2020'!L225</f>
        <v>2485.7576750000003</v>
      </c>
      <c r="C189" s="147">
        <v>2349.9949999999999</v>
      </c>
      <c r="D189" s="32">
        <v>2648270260</v>
      </c>
      <c r="E189" s="128">
        <f t="shared" si="5"/>
        <v>135.7626750000004</v>
      </c>
    </row>
    <row r="190" spans="1:7" ht="15.75" thickBot="1" x14ac:dyDescent="0.3">
      <c r="A190" s="130" t="s">
        <v>325</v>
      </c>
      <c r="B190" s="146">
        <f>'PLANTILLA 2020'!L154</f>
        <v>2493.1999999999998</v>
      </c>
      <c r="C190" s="147">
        <v>2480</v>
      </c>
      <c r="D190" s="15">
        <v>1506122518</v>
      </c>
      <c r="E190" s="128">
        <f t="shared" si="5"/>
        <v>13.199999999999818</v>
      </c>
    </row>
    <row r="191" spans="1:7" ht="15.75" thickBot="1" x14ac:dyDescent="0.3">
      <c r="A191" s="130" t="s">
        <v>376</v>
      </c>
      <c r="B191" s="146">
        <f>'PLANTILLA 2020'!L200</f>
        <v>2346.3488500000003</v>
      </c>
      <c r="C191" s="147">
        <v>2250</v>
      </c>
      <c r="D191" s="32">
        <v>2647979096</v>
      </c>
      <c r="E191" s="128">
        <f t="shared" si="5"/>
        <v>96.348850000000311</v>
      </c>
    </row>
    <row r="192" spans="1:7" ht="15.75" thickBot="1" x14ac:dyDescent="0.3">
      <c r="A192" s="136" t="s">
        <v>283</v>
      </c>
      <c r="B192" s="146">
        <v>4920</v>
      </c>
      <c r="C192" s="147">
        <v>4920</v>
      </c>
      <c r="D192" s="32">
        <v>2908151660</v>
      </c>
      <c r="E192" s="128">
        <f t="shared" si="5"/>
        <v>0</v>
      </c>
    </row>
    <row r="193" spans="1:6" ht="15.75" thickBot="1" x14ac:dyDescent="0.3">
      <c r="A193" s="136" t="s">
        <v>390</v>
      </c>
      <c r="B193" s="146">
        <f>'PLANTILLA 2020'!L203</f>
        <v>2346.3488500000003</v>
      </c>
      <c r="C193" s="147">
        <v>2250</v>
      </c>
      <c r="D193" s="32">
        <v>1506624963</v>
      </c>
      <c r="E193" s="128">
        <f t="shared" si="5"/>
        <v>96.348850000000311</v>
      </c>
    </row>
    <row r="194" spans="1:6" ht="15.75" thickBot="1" x14ac:dyDescent="0.3">
      <c r="A194" s="136" t="s">
        <v>499</v>
      </c>
      <c r="B194" s="146">
        <f>'PLANTILLA 2020'!L140</f>
        <v>2908.3199999999997</v>
      </c>
      <c r="C194" s="147">
        <v>2850.0026315789473</v>
      </c>
      <c r="D194" s="32">
        <v>1550461008</v>
      </c>
      <c r="E194" s="128">
        <f t="shared" si="5"/>
        <v>58.317368421052379</v>
      </c>
    </row>
    <row r="195" spans="1:6" ht="15.75" thickBot="1" x14ac:dyDescent="0.3">
      <c r="A195" s="136" t="s">
        <v>431</v>
      </c>
      <c r="B195" s="146">
        <f>'PLANTILLA 2020'!L152</f>
        <v>2439.5</v>
      </c>
      <c r="C195" s="147">
        <v>2400.0013157894737</v>
      </c>
      <c r="D195" s="32">
        <v>1511884934</v>
      </c>
      <c r="E195" s="128">
        <f t="shared" si="5"/>
        <v>39.498684210526335</v>
      </c>
    </row>
    <row r="196" spans="1:6" ht="15.75" thickBot="1" x14ac:dyDescent="0.3">
      <c r="A196" s="136" t="s">
        <v>513</v>
      </c>
      <c r="B196" s="146">
        <v>3875</v>
      </c>
      <c r="C196" s="147">
        <v>3875</v>
      </c>
      <c r="D196" s="32">
        <v>1552919004</v>
      </c>
      <c r="E196" s="128">
        <f t="shared" si="5"/>
        <v>0</v>
      </c>
    </row>
    <row r="197" spans="1:6" ht="15" customHeight="1" thickBot="1" x14ac:dyDescent="0.3">
      <c r="A197" s="130" t="s">
        <v>244</v>
      </c>
      <c r="B197" s="146">
        <f>'PLANTILLA 2020'!L148</f>
        <v>1855.3902</v>
      </c>
      <c r="C197" s="147">
        <v>1799.9971710526318</v>
      </c>
      <c r="D197" s="15">
        <v>1505169855</v>
      </c>
      <c r="E197" s="128">
        <f t="shared" si="5"/>
        <v>55.393028947368293</v>
      </c>
    </row>
    <row r="198" spans="1:6" ht="15" customHeight="1" thickBot="1" x14ac:dyDescent="0.3">
      <c r="A198" s="132" t="s">
        <v>594</v>
      </c>
      <c r="B198" s="146">
        <f>'PLANTILLA 2020'!L74</f>
        <v>6878.12</v>
      </c>
      <c r="C198" s="147">
        <v>6448.2375000000002</v>
      </c>
      <c r="D198" s="15">
        <v>1456492967</v>
      </c>
      <c r="E198" s="128">
        <f t="shared" si="5"/>
        <v>429.88249999999971</v>
      </c>
    </row>
    <row r="199" spans="1:6" s="185" customFormat="1" ht="20.25" customHeight="1" thickBot="1" x14ac:dyDescent="0.3">
      <c r="A199" s="181" t="s">
        <v>317</v>
      </c>
      <c r="B199" s="182">
        <f>'PLANTILLA 2020'!L141</f>
        <v>2908.3199999999997</v>
      </c>
      <c r="C199" s="186">
        <f>F199</f>
        <v>2692.3199999999997</v>
      </c>
      <c r="D199" s="183">
        <v>1512739422</v>
      </c>
      <c r="E199" s="184">
        <f t="shared" ref="E199:E200" si="6">B199-C199</f>
        <v>216</v>
      </c>
      <c r="F199" s="189">
        <f>B199-'EFECTIVO ADMON'!F3</f>
        <v>2692.3199999999997</v>
      </c>
    </row>
    <row r="200" spans="1:6" s="185" customFormat="1" ht="15.75" thickBot="1" x14ac:dyDescent="0.3">
      <c r="A200" s="187" t="s">
        <v>65</v>
      </c>
      <c r="B200" s="182">
        <f>'PLANTILLA 2020'!L77</f>
        <v>6878.12</v>
      </c>
      <c r="C200" s="186">
        <f>F200</f>
        <v>6120.12</v>
      </c>
      <c r="D200" s="188">
        <v>2891238566</v>
      </c>
      <c r="E200" s="184">
        <f t="shared" si="6"/>
        <v>758</v>
      </c>
      <c r="F200" s="189">
        <f>B200-'EFECTIVO ADMON'!F7</f>
        <v>6120.12</v>
      </c>
    </row>
    <row r="201" spans="1:6" ht="15.75" thickBot="1" x14ac:dyDescent="0.3">
      <c r="A201" s="132"/>
      <c r="B201" s="146"/>
      <c r="C201" s="147"/>
      <c r="D201" s="34"/>
    </row>
    <row r="202" spans="1:6" ht="15.75" thickBot="1" x14ac:dyDescent="0.3">
      <c r="A202" s="136" t="s">
        <v>21</v>
      </c>
      <c r="B202" s="151" t="e">
        <f>SUM(B2:B201)</f>
        <v>#REF!</v>
      </c>
      <c r="C202" s="151">
        <f>SUM(C2:C201)</f>
        <v>667313.14258304401</v>
      </c>
      <c r="D202" s="15"/>
    </row>
    <row r="207" spans="1:6" x14ac:dyDescent="0.25">
      <c r="B207" s="153"/>
    </row>
    <row r="208" spans="1:6" x14ac:dyDescent="0.25">
      <c r="B208" s="152"/>
    </row>
    <row r="209" spans="2:2" x14ac:dyDescent="0.25">
      <c r="B209" s="154"/>
    </row>
    <row r="210" spans="2:2" x14ac:dyDescent="0.25">
      <c r="B210" s="152"/>
    </row>
    <row r="211" spans="2:2" x14ac:dyDescent="0.25">
      <c r="B211" s="153"/>
    </row>
    <row r="212" spans="2:2" x14ac:dyDescent="0.25">
      <c r="B212" s="152"/>
    </row>
  </sheetData>
  <sheetProtection algorithmName="SHA-512" hashValue="8XWrItZkd9VakYnmdhNxJ39B3T983hakchPhjZ9Kv/jCQfk5hqaDbO4YXxu9LVDEKiKetTYm0VpvZr4uTBP6kQ==" saltValue="jiFa6w7o/2SZQ2nb8T/atg==" spinCount="100000" sheet="1" objects="1" scenarios="1"/>
  <sortState ref="A182:A206">
    <sortCondition ref="A182"/>
  </sortState>
  <pageMargins left="0.7" right="0.7" top="0.75" bottom="0.75" header="0.3" footer="0.3"/>
  <pageSetup paperSize="5" orientation="landscape" verticalDpi="300" r:id="rId1"/>
  <ignoredErrors>
    <ignoredError sqref="B28 B17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G24" activeCellId="1" sqref="G4 G24"/>
    </sheetView>
  </sheetViews>
  <sheetFormatPr baseColWidth="10" defaultColWidth="11.42578125" defaultRowHeight="15" x14ac:dyDescent="0.25"/>
  <cols>
    <col min="1" max="1" width="53" style="31" customWidth="1"/>
    <col min="2" max="2" width="11.5703125" style="219" hidden="1" customWidth="1"/>
    <col min="3" max="3" width="14.7109375" style="220" customWidth="1"/>
    <col min="4" max="4" width="17.140625" style="23" customWidth="1"/>
    <col min="5" max="5" width="39.28515625" style="1" customWidth="1"/>
    <col min="6" max="6" width="23.140625" style="1" customWidth="1"/>
    <col min="7" max="7" width="11.42578125" style="1" customWidth="1"/>
    <col min="8" max="16384" width="11.42578125" style="1"/>
  </cols>
  <sheetData>
    <row r="1" spans="1:6" ht="15.75" thickBot="1" x14ac:dyDescent="0.3"/>
    <row r="2" spans="1:6" ht="15.75" thickBot="1" x14ac:dyDescent="0.3">
      <c r="A2" s="16" t="s">
        <v>491</v>
      </c>
      <c r="B2" s="203"/>
      <c r="C2" s="203"/>
      <c r="E2" s="15" t="s">
        <v>490</v>
      </c>
      <c r="F2" s="179"/>
    </row>
    <row r="3" spans="1:6" ht="24" customHeight="1" thickBot="1" x14ac:dyDescent="0.3">
      <c r="A3" s="131" t="s">
        <v>308</v>
      </c>
      <c r="B3" s="203">
        <f>'PLANTILLA 2020'!L13</f>
        <v>6120.86</v>
      </c>
      <c r="C3" s="203">
        <v>5738.3062499999996</v>
      </c>
      <c r="D3" s="23">
        <f t="shared" ref="D3:D11" si="0">B3-C3</f>
        <v>382.55375000000004</v>
      </c>
      <c r="E3" s="110" t="s">
        <v>317</v>
      </c>
      <c r="F3" s="89">
        <v>216</v>
      </c>
    </row>
    <row r="4" spans="1:6" ht="15.75" thickBot="1" x14ac:dyDescent="0.3">
      <c r="A4" s="130" t="s">
        <v>216</v>
      </c>
      <c r="B4" s="203">
        <f>'PLANTILLA 2020'!L76</f>
        <v>6878.12</v>
      </c>
      <c r="C4" s="203">
        <v>6448.2375000000002</v>
      </c>
      <c r="D4" s="23">
        <f t="shared" si="0"/>
        <v>429.88249999999971</v>
      </c>
      <c r="E4" s="110" t="s">
        <v>178</v>
      </c>
      <c r="F4" s="190">
        <v>456</v>
      </c>
    </row>
    <row r="5" spans="1:6" ht="15.75" thickBot="1" x14ac:dyDescent="0.3">
      <c r="A5" s="196" t="s">
        <v>470</v>
      </c>
      <c r="B5" s="162">
        <f>'PLANTILLA 2020'!L238</f>
        <v>2485.7576750000003</v>
      </c>
      <c r="C5" s="162">
        <v>2349.9949999999999</v>
      </c>
      <c r="D5" s="23">
        <f t="shared" si="0"/>
        <v>135.7626750000004</v>
      </c>
      <c r="E5" s="110" t="s">
        <v>138</v>
      </c>
      <c r="F5" s="89">
        <v>999</v>
      </c>
    </row>
    <row r="6" spans="1:6" ht="16.5" customHeight="1" thickBot="1" x14ac:dyDescent="0.3">
      <c r="A6" s="130" t="s">
        <v>543</v>
      </c>
      <c r="B6" s="203">
        <f>'PLANTILLA 2020'!L220</f>
        <v>3282.6845124999995</v>
      </c>
      <c r="C6" s="203">
        <v>3149.5024999999996</v>
      </c>
      <c r="D6" s="23">
        <f t="shared" si="0"/>
        <v>133.18201249999993</v>
      </c>
      <c r="E6" s="110" t="s">
        <v>137</v>
      </c>
      <c r="F6" s="89">
        <v>988</v>
      </c>
    </row>
    <row r="7" spans="1:6" ht="15.75" thickBot="1" x14ac:dyDescent="0.3">
      <c r="A7" s="179" t="s">
        <v>560</v>
      </c>
      <c r="B7" s="203">
        <f>'PLANTILLA 2020'!L330</f>
        <v>651.71</v>
      </c>
      <c r="C7" s="203">
        <v>651.71</v>
      </c>
      <c r="D7" s="23">
        <f t="shared" si="0"/>
        <v>0</v>
      </c>
      <c r="E7" s="110" t="s">
        <v>65</v>
      </c>
      <c r="F7" s="89">
        <v>758</v>
      </c>
    </row>
    <row r="8" spans="1:6" ht="15.75" thickBot="1" x14ac:dyDescent="0.3">
      <c r="A8" s="179" t="s">
        <v>561</v>
      </c>
      <c r="B8" s="203">
        <f>'PLANTILLA 2020'!L243</f>
        <v>2485.7576750000003</v>
      </c>
      <c r="C8" s="203">
        <v>2349.9949999999999</v>
      </c>
      <c r="D8" s="23">
        <f t="shared" si="0"/>
        <v>135.7626750000004</v>
      </c>
      <c r="E8" s="110" t="s">
        <v>358</v>
      </c>
      <c r="F8" s="8">
        <v>1153</v>
      </c>
    </row>
    <row r="9" spans="1:6" ht="17.25" customHeight="1" thickBot="1" x14ac:dyDescent="0.3">
      <c r="A9" s="179" t="s">
        <v>537</v>
      </c>
      <c r="B9" s="261">
        <f>'PLANTILLA 2020'!L241</f>
        <v>2485.7576750000003</v>
      </c>
      <c r="C9" s="203">
        <v>2349.9949999999999</v>
      </c>
      <c r="D9" s="23">
        <f t="shared" si="0"/>
        <v>135.7626750000004</v>
      </c>
      <c r="E9" s="110" t="s">
        <v>187</v>
      </c>
      <c r="F9" s="89">
        <v>233</v>
      </c>
    </row>
    <row r="10" spans="1:6" ht="15.75" thickBot="1" x14ac:dyDescent="0.3">
      <c r="A10" s="130" t="s">
        <v>540</v>
      </c>
      <c r="B10" s="261">
        <f>'PLANTILLA 2020'!L271</f>
        <v>2485.7576750000003</v>
      </c>
      <c r="C10" s="203">
        <v>2349.9949999999999</v>
      </c>
      <c r="D10" s="23">
        <f t="shared" si="0"/>
        <v>135.7626750000004</v>
      </c>
      <c r="E10" s="157" t="s">
        <v>21</v>
      </c>
      <c r="F10" s="205">
        <f>SUM(F3:F9)</f>
        <v>4803</v>
      </c>
    </row>
    <row r="11" spans="1:6" ht="15.75" thickBot="1" x14ac:dyDescent="0.3">
      <c r="A11" s="131" t="s">
        <v>332</v>
      </c>
      <c r="B11" s="261">
        <f>'PLANTILLA 2020'!L150</f>
        <v>1269.4301250000001</v>
      </c>
      <c r="C11" s="203">
        <v>1249.9970970394738</v>
      </c>
      <c r="D11" s="23">
        <f t="shared" si="0"/>
        <v>19.43302796052626</v>
      </c>
    </row>
    <row r="12" spans="1:6" ht="15.75" thickBot="1" x14ac:dyDescent="0.3">
      <c r="A12" s="132" t="s">
        <v>595</v>
      </c>
      <c r="B12" s="261">
        <f>'PLANTILLA 2020'!L256</f>
        <v>2485.7576750000003</v>
      </c>
      <c r="C12" s="203">
        <v>2349.9949999999999</v>
      </c>
    </row>
    <row r="13" spans="1:6" ht="15.75" thickBot="1" x14ac:dyDescent="0.3">
      <c r="A13" s="157" t="s">
        <v>21</v>
      </c>
      <c r="B13" s="207">
        <f>SUM(B3:B11)</f>
        <v>28145.835337500001</v>
      </c>
      <c r="C13" s="207">
        <f>SUM(C3:C11)</f>
        <v>26637.73334703947</v>
      </c>
      <c r="D13" s="1"/>
    </row>
    <row r="14" spans="1:6" x14ac:dyDescent="0.25">
      <c r="A14" s="1"/>
    </row>
    <row r="15" spans="1:6" ht="20.25" customHeight="1" x14ac:dyDescent="0.25">
      <c r="A15" s="1"/>
    </row>
    <row r="16" spans="1:6" ht="15.75" x14ac:dyDescent="0.25">
      <c r="A16" s="266" t="s">
        <v>487</v>
      </c>
      <c r="B16" s="267"/>
      <c r="C16" s="267">
        <f>C13+F10</f>
        <v>31440.73334703947</v>
      </c>
      <c r="D16" s="268"/>
    </row>
    <row r="17" spans="1:9" s="92" customFormat="1" x14ac:dyDescent="0.25">
      <c r="A17" s="1"/>
      <c r="B17" s="219"/>
      <c r="C17" s="220"/>
      <c r="D17" s="23"/>
      <c r="E17" s="1"/>
      <c r="F17" s="1"/>
      <c r="G17" s="1"/>
      <c r="H17" s="1"/>
      <c r="I17" s="1"/>
    </row>
    <row r="18" spans="1:9" s="266" customFormat="1" ht="17.25" customHeight="1" x14ac:dyDescent="0.25">
      <c r="A18" s="71"/>
      <c r="B18" s="219"/>
      <c r="C18" s="221"/>
      <c r="D18" s="23"/>
    </row>
    <row r="19" spans="1:9" ht="17.25" customHeight="1" x14ac:dyDescent="0.25">
      <c r="A19" s="204"/>
      <c r="B19" s="220"/>
    </row>
    <row r="20" spans="1:9" ht="17.25" customHeight="1" x14ac:dyDescent="0.25">
      <c r="A20" s="1"/>
      <c r="C20" s="222"/>
    </row>
    <row r="30" spans="1:9" ht="14.25" customHeight="1" x14ac:dyDescent="0.25"/>
    <row r="31" spans="1:9" s="9" customFormat="1" x14ac:dyDescent="0.25">
      <c r="A31" s="31"/>
      <c r="B31" s="219"/>
      <c r="C31" s="220"/>
      <c r="D31" s="23"/>
      <c r="E31" s="1"/>
      <c r="F31" s="1"/>
      <c r="G31" s="1"/>
      <c r="H31" s="1"/>
    </row>
  </sheetData>
  <sheetProtection algorithmName="SHA-512" hashValue="Uto4OCDoog82MpcDZI3uBdgGtxRAlEFJ7WGwi2WdoZfvcefe70ZRKfYGxkvRtClSG/3OZsQXSnwWrU0Kg1JLOA==" saltValue="ts6t6tT9g1LYTCC5t9x+PA==" spinCount="100000" sheet="1" objects="1" scenarios="1"/>
  <sortState ref="A33:C119">
    <sortCondition ref="A2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G24" activeCellId="1" sqref="G4 G24"/>
    </sheetView>
  </sheetViews>
  <sheetFormatPr baseColWidth="10" defaultRowHeight="15" x14ac:dyDescent="0.25"/>
  <cols>
    <col min="1" max="1" width="34.7109375" style="156" customWidth="1"/>
    <col min="2" max="2" width="14.140625" style="104" hidden="1" customWidth="1"/>
    <col min="3" max="3" width="14.5703125" style="164" customWidth="1"/>
    <col min="4" max="4" width="25.42578125" style="28" customWidth="1"/>
    <col min="5" max="5" width="12.7109375" style="26" hidden="1" customWidth="1"/>
    <col min="6" max="6" width="22.5703125" style="6" hidden="1" customWidth="1"/>
    <col min="7" max="7" width="23.140625" style="6" hidden="1" customWidth="1"/>
    <col min="8" max="8" width="11.42578125" style="6" hidden="1" customWidth="1"/>
    <col min="9" max="16384" width="11.42578125" style="6"/>
  </cols>
  <sheetData>
    <row r="1" spans="1:5" s="10" customFormat="1" ht="30.75" customHeight="1" thickBot="1" x14ac:dyDescent="0.3">
      <c r="A1" s="155" t="s">
        <v>270</v>
      </c>
      <c r="B1" s="218"/>
      <c r="C1" s="163"/>
      <c r="D1" s="29" t="s">
        <v>272</v>
      </c>
      <c r="E1" s="44"/>
    </row>
    <row r="2" spans="1:5" ht="15.75" thickBot="1" x14ac:dyDescent="0.3">
      <c r="A2" s="3"/>
      <c r="B2" s="197"/>
      <c r="C2" s="96"/>
      <c r="D2" s="29"/>
    </row>
    <row r="3" spans="1:5" ht="15.75" thickBot="1" x14ac:dyDescent="0.3">
      <c r="A3" s="3" t="s">
        <v>271</v>
      </c>
      <c r="B3" s="129">
        <f>'PLANTILLA 2020'!L96</f>
        <v>6246.5250000000005</v>
      </c>
      <c r="C3" s="129">
        <v>6817.9613486842118</v>
      </c>
      <c r="D3" s="29">
        <v>90401043011</v>
      </c>
      <c r="E3" s="26">
        <f>B3-C3</f>
        <v>-571.43634868421123</v>
      </c>
    </row>
    <row r="4" spans="1:5" ht="15.75" thickBot="1" x14ac:dyDescent="0.3">
      <c r="A4" s="11" t="s">
        <v>90</v>
      </c>
      <c r="B4" s="129">
        <f>'PLANTILLA 2020'!L207</f>
        <v>2346.3488500000003</v>
      </c>
      <c r="C4" s="129">
        <v>2250</v>
      </c>
      <c r="D4" s="29">
        <v>90401482503</v>
      </c>
      <c r="E4" s="26">
        <f t="shared" ref="E4:E40" si="0">B4-C4</f>
        <v>96.348850000000311</v>
      </c>
    </row>
    <row r="5" spans="1:5" ht="15" customHeight="1" thickBot="1" x14ac:dyDescent="0.3">
      <c r="A5" s="11" t="s">
        <v>370</v>
      </c>
      <c r="B5" s="129">
        <f>'PLANTILLA 2020'!L115</f>
        <v>2908.3199999999997</v>
      </c>
      <c r="C5" s="129">
        <v>2850.0026315789469</v>
      </c>
      <c r="D5" s="30">
        <v>90400428335</v>
      </c>
      <c r="E5" s="26">
        <f t="shared" si="0"/>
        <v>58.317368421052834</v>
      </c>
    </row>
    <row r="6" spans="1:5" ht="15.75" thickBot="1" x14ac:dyDescent="0.3">
      <c r="A6" s="27" t="s">
        <v>310</v>
      </c>
      <c r="B6" s="129">
        <f>'PLANTILLA 2020'!L122</f>
        <v>2908.3199999999997</v>
      </c>
      <c r="C6" s="129">
        <v>4324.2930263157896</v>
      </c>
      <c r="D6" s="30">
        <v>90401318622</v>
      </c>
      <c r="E6" s="26">
        <f t="shared" si="0"/>
        <v>-1415.9730263157899</v>
      </c>
    </row>
    <row r="7" spans="1:5" ht="15.75" thickBot="1" x14ac:dyDescent="0.3">
      <c r="A7" s="11" t="s">
        <v>243</v>
      </c>
      <c r="B7" s="129">
        <f>'PLANTILLA 2020'!L273</f>
        <v>2363.0050000000001</v>
      </c>
      <c r="C7" s="129">
        <v>1820</v>
      </c>
      <c r="D7" s="30">
        <v>90401660894</v>
      </c>
      <c r="E7" s="26">
        <f t="shared" si="0"/>
        <v>543.00500000000011</v>
      </c>
    </row>
    <row r="8" spans="1:5" s="25" customFormat="1" ht="18" customHeight="1" thickBot="1" x14ac:dyDescent="0.3">
      <c r="A8" s="11" t="s">
        <v>234</v>
      </c>
      <c r="B8" s="129">
        <f>'PLANTILLA 2020'!L316</f>
        <v>2715.9435000000003</v>
      </c>
      <c r="C8" s="129">
        <v>2669.9974013157898</v>
      </c>
      <c r="D8" s="30">
        <v>90401431259</v>
      </c>
      <c r="E8" s="26">
        <f t="shared" si="0"/>
        <v>45.946098684210483</v>
      </c>
    </row>
    <row r="9" spans="1:5" s="25" customFormat="1" ht="15.75" thickBot="1" x14ac:dyDescent="0.3">
      <c r="A9" s="22" t="s">
        <v>405</v>
      </c>
      <c r="B9" s="129">
        <f>'PLANTILLA 2020'!L188</f>
        <v>2346.3488500000003</v>
      </c>
      <c r="C9" s="129">
        <v>2250</v>
      </c>
      <c r="D9" s="30">
        <v>90403258651</v>
      </c>
      <c r="E9" s="26">
        <f t="shared" si="0"/>
        <v>96.348850000000311</v>
      </c>
    </row>
    <row r="10" spans="1:5" ht="15.75" thickBot="1" x14ac:dyDescent="0.3">
      <c r="A10" s="12" t="s">
        <v>342</v>
      </c>
      <c r="B10" s="129">
        <f>'PLANTILLA 2020'!L293</f>
        <v>2908.3199999999997</v>
      </c>
      <c r="C10" s="129">
        <v>2772.5050000000001</v>
      </c>
      <c r="D10" s="29">
        <v>90402553234</v>
      </c>
      <c r="E10" s="26">
        <f t="shared" si="0"/>
        <v>135.8149999999996</v>
      </c>
    </row>
    <row r="11" spans="1:5" ht="15.75" thickBot="1" x14ac:dyDescent="0.3">
      <c r="A11" s="11" t="s">
        <v>391</v>
      </c>
      <c r="B11" s="96">
        <f>'PLANTILLA 2020'!L125</f>
        <v>2908.3199999999997</v>
      </c>
      <c r="C11" s="96">
        <v>2850.0026315789469</v>
      </c>
      <c r="D11" s="30">
        <v>90401273556</v>
      </c>
      <c r="E11" s="26">
        <f t="shared" si="0"/>
        <v>58.317368421052834</v>
      </c>
    </row>
    <row r="12" spans="1:5" ht="15.75" thickBot="1" x14ac:dyDescent="0.3">
      <c r="A12" s="12" t="s">
        <v>221</v>
      </c>
      <c r="B12" s="129">
        <f>'PLANTILLA 2020'!L155</f>
        <v>2493.1999999999998</v>
      </c>
      <c r="C12" s="129">
        <v>2480</v>
      </c>
      <c r="D12" s="29">
        <v>90401480616</v>
      </c>
      <c r="E12" s="26">
        <f t="shared" si="0"/>
        <v>13.199999999999818</v>
      </c>
    </row>
    <row r="13" spans="1:5" ht="15.75" thickBot="1" x14ac:dyDescent="0.3">
      <c r="A13" s="11" t="s">
        <v>236</v>
      </c>
      <c r="B13" s="129">
        <f>'PLANTILLA 2020'!L309</f>
        <v>3145.5</v>
      </c>
      <c r="C13" s="129">
        <v>3100.0718421052634</v>
      </c>
      <c r="D13" s="30">
        <v>90387336493</v>
      </c>
      <c r="E13" s="26">
        <f t="shared" si="0"/>
        <v>45.428157894736614</v>
      </c>
    </row>
    <row r="14" spans="1:5" ht="15.75" thickBot="1" x14ac:dyDescent="0.3">
      <c r="A14" s="11" t="s">
        <v>104</v>
      </c>
      <c r="B14" s="129">
        <f>'PLANTILLA 2020'!L218</f>
        <v>3283.1845124999995</v>
      </c>
      <c r="C14" s="129">
        <v>3150.0024999999996</v>
      </c>
      <c r="D14" s="30">
        <v>90402046731</v>
      </c>
      <c r="E14" s="26">
        <f t="shared" si="0"/>
        <v>133.18201249999993</v>
      </c>
    </row>
    <row r="15" spans="1:5" ht="15.75" thickBot="1" x14ac:dyDescent="0.3">
      <c r="A15" s="12" t="s">
        <v>94</v>
      </c>
      <c r="B15" s="129">
        <f>'PLANTILLA 2020'!L193</f>
        <v>2346.3488500000003</v>
      </c>
      <c r="C15" s="129">
        <v>2250</v>
      </c>
      <c r="D15" s="30">
        <v>90401298036</v>
      </c>
      <c r="E15" s="26">
        <f t="shared" si="0"/>
        <v>96.348850000000311</v>
      </c>
    </row>
    <row r="16" spans="1:5" ht="15.75" thickBot="1" x14ac:dyDescent="0.3">
      <c r="A16" s="21" t="s">
        <v>392</v>
      </c>
      <c r="B16" s="96">
        <f>'PLANTILLA 2020'!L126</f>
        <v>2908.3199999999997</v>
      </c>
      <c r="C16" s="96">
        <v>2850.0026315789469</v>
      </c>
      <c r="D16" s="29">
        <v>90401269117</v>
      </c>
      <c r="E16" s="26">
        <f t="shared" si="0"/>
        <v>58.317368421052834</v>
      </c>
    </row>
    <row r="17" spans="1:5" ht="15.75" thickBot="1" x14ac:dyDescent="0.3">
      <c r="A17" s="12" t="s">
        <v>264</v>
      </c>
      <c r="B17" s="129">
        <f>'PLANTILLA 2020'!L79</f>
        <v>6937.93</v>
      </c>
      <c r="C17" s="129">
        <v>6504.3093750000007</v>
      </c>
      <c r="D17" s="29">
        <v>90401846467</v>
      </c>
      <c r="E17" s="26">
        <f t="shared" si="0"/>
        <v>433.62062499999956</v>
      </c>
    </row>
    <row r="18" spans="1:5" s="25" customFormat="1" ht="15.75" thickBot="1" x14ac:dyDescent="0.3">
      <c r="A18" s="3" t="s">
        <v>202</v>
      </c>
      <c r="B18" s="129">
        <f>'PLANTILLA 2020'!L68</f>
        <v>6937.93</v>
      </c>
      <c r="C18" s="129">
        <v>6070.6887500000012</v>
      </c>
      <c r="D18" s="29">
        <v>90400575338</v>
      </c>
      <c r="E18" s="26">
        <f t="shared" si="0"/>
        <v>867.24124999999913</v>
      </c>
    </row>
    <row r="19" spans="1:5" s="25" customFormat="1" ht="15.75" thickBot="1" x14ac:dyDescent="0.3">
      <c r="A19" s="3" t="s">
        <v>226</v>
      </c>
      <c r="B19" s="129">
        <f>'PLANTILLA 2020'!L167</f>
        <v>9421.9050000000007</v>
      </c>
      <c r="C19" s="129">
        <v>8999.9950000000008</v>
      </c>
      <c r="D19" s="29">
        <v>90401145957</v>
      </c>
      <c r="E19" s="26">
        <f t="shared" si="0"/>
        <v>421.90999999999985</v>
      </c>
    </row>
    <row r="20" spans="1:5" ht="15.75" thickBot="1" x14ac:dyDescent="0.3">
      <c r="A20" s="11" t="s">
        <v>98</v>
      </c>
      <c r="B20" s="129">
        <f>'PLANTILLA 2020'!L226</f>
        <v>2485.7576750000003</v>
      </c>
      <c r="C20" s="129">
        <v>2349.9949999999999</v>
      </c>
      <c r="D20" s="29">
        <v>90402048688</v>
      </c>
      <c r="E20" s="26">
        <f t="shared" si="0"/>
        <v>135.7626750000004</v>
      </c>
    </row>
    <row r="21" spans="1:5" ht="15.75" customHeight="1" thickBot="1" x14ac:dyDescent="0.3">
      <c r="A21" s="21" t="s">
        <v>388</v>
      </c>
      <c r="B21" s="129">
        <f>'PLANTILLA 2020'!L216</f>
        <v>3283.1845124999995</v>
      </c>
      <c r="C21" s="129">
        <v>3150.0024999999996</v>
      </c>
      <c r="D21" s="29">
        <v>90401977197</v>
      </c>
      <c r="E21" s="26">
        <f t="shared" si="0"/>
        <v>133.18201249999993</v>
      </c>
    </row>
    <row r="22" spans="1:5" ht="15.75" thickBot="1" x14ac:dyDescent="0.3">
      <c r="A22" s="12" t="s">
        <v>324</v>
      </c>
      <c r="B22" s="129">
        <f>'PLANTILLA 2020'!L156</f>
        <v>2493.1999999999998</v>
      </c>
      <c r="C22" s="129">
        <v>2480</v>
      </c>
      <c r="D22" s="30">
        <v>90401646107</v>
      </c>
      <c r="E22" s="26">
        <f t="shared" si="0"/>
        <v>13.199999999999818</v>
      </c>
    </row>
    <row r="23" spans="1:5" s="1" customFormat="1" ht="15.75" thickBot="1" x14ac:dyDescent="0.3">
      <c r="A23" s="3" t="s">
        <v>274</v>
      </c>
      <c r="B23" s="129">
        <f>'PLANTILLA 2020'!L69</f>
        <v>6937.93</v>
      </c>
      <c r="C23" s="129">
        <v>6504.3093750000007</v>
      </c>
      <c r="D23" s="30">
        <v>90400573521</v>
      </c>
      <c r="E23" s="26">
        <f t="shared" si="0"/>
        <v>433.62062499999956</v>
      </c>
    </row>
    <row r="24" spans="1:5" s="1" customFormat="1" ht="15.75" thickBot="1" x14ac:dyDescent="0.3">
      <c r="A24" s="3" t="s">
        <v>213</v>
      </c>
      <c r="B24" s="129">
        <f>'PLANTILLA 2020'!L71</f>
        <v>6878.12</v>
      </c>
      <c r="C24" s="129">
        <v>6448.2375000000002</v>
      </c>
      <c r="D24" s="29">
        <v>90401149847</v>
      </c>
      <c r="E24" s="26">
        <f t="shared" si="0"/>
        <v>429.88249999999971</v>
      </c>
    </row>
    <row r="25" spans="1:5" s="9" customFormat="1" ht="15.75" thickBot="1" x14ac:dyDescent="0.3">
      <c r="A25" s="11" t="s">
        <v>311</v>
      </c>
      <c r="B25" s="129">
        <f>'PLANTILLA 2020'!L113</f>
        <v>2908.32</v>
      </c>
      <c r="C25" s="129">
        <v>2769.5031578947364</v>
      </c>
      <c r="D25" s="29">
        <v>90401383556</v>
      </c>
      <c r="E25" s="26">
        <f t="shared" si="0"/>
        <v>138.81684210526373</v>
      </c>
    </row>
    <row r="26" spans="1:5" s="1" customFormat="1" ht="15.75" thickBot="1" x14ac:dyDescent="0.3">
      <c r="A26" s="11" t="s">
        <v>312</v>
      </c>
      <c r="B26" s="129">
        <f>'PLANTILLA 2020'!L93</f>
        <v>6057.16</v>
      </c>
      <c r="C26" s="129">
        <v>4992.140625</v>
      </c>
      <c r="D26" s="30">
        <v>90401466834</v>
      </c>
      <c r="E26" s="26">
        <f t="shared" si="0"/>
        <v>1065.0193749999999</v>
      </c>
    </row>
    <row r="27" spans="1:5" s="1" customFormat="1" ht="15.75" thickBot="1" x14ac:dyDescent="0.3">
      <c r="A27" s="27" t="s">
        <v>438</v>
      </c>
      <c r="B27" s="129">
        <f>'PLANTILLA 2020'!L235</f>
        <v>2485.7576750000003</v>
      </c>
      <c r="C27" s="129">
        <v>2349.9949999999999</v>
      </c>
      <c r="D27" s="30">
        <v>90402242824</v>
      </c>
      <c r="E27" s="26">
        <f t="shared" si="0"/>
        <v>135.7626750000004</v>
      </c>
    </row>
    <row r="28" spans="1:5" s="1" customFormat="1" ht="15.75" thickBot="1" x14ac:dyDescent="0.3">
      <c r="A28" s="11" t="s">
        <v>296</v>
      </c>
      <c r="B28" s="129">
        <f>'PLANTILLA 2020'!L317</f>
        <v>1797.72</v>
      </c>
      <c r="C28" s="129">
        <v>1769.0657894736844</v>
      </c>
      <c r="D28" s="29">
        <v>90406364061</v>
      </c>
      <c r="E28" s="26">
        <f t="shared" si="0"/>
        <v>28.654210526315637</v>
      </c>
    </row>
    <row r="29" spans="1:5" s="1" customFormat="1" ht="15.75" thickBot="1" x14ac:dyDescent="0.3">
      <c r="A29" s="11" t="s">
        <v>301</v>
      </c>
      <c r="B29" s="129">
        <f>'PLANTILLA 2020'!L322</f>
        <v>1797.72</v>
      </c>
      <c r="C29" s="129">
        <v>1792.72</v>
      </c>
      <c r="D29" s="29">
        <v>90405974419</v>
      </c>
      <c r="E29" s="26">
        <f t="shared" si="0"/>
        <v>5</v>
      </c>
    </row>
    <row r="30" spans="1:5" s="1" customFormat="1" ht="15.75" thickBot="1" x14ac:dyDescent="0.3">
      <c r="A30" s="12" t="s">
        <v>220</v>
      </c>
      <c r="B30" s="129">
        <f>'PLANTILLA 2020'!L153</f>
        <v>2493.1999999999998</v>
      </c>
      <c r="C30" s="129">
        <v>2480</v>
      </c>
      <c r="D30" s="29">
        <v>90400773717</v>
      </c>
      <c r="E30" s="26">
        <f t="shared" si="0"/>
        <v>13.199999999999818</v>
      </c>
    </row>
    <row r="31" spans="1:5" s="88" customFormat="1" ht="15.75" thickBot="1" x14ac:dyDescent="0.3">
      <c r="A31" s="135" t="s">
        <v>468</v>
      </c>
      <c r="B31" s="209">
        <f>'PLANTILLA 2020'!L342</f>
        <v>2505.7950000000001</v>
      </c>
      <c r="C31" s="209">
        <v>2460.0040131578949</v>
      </c>
      <c r="D31" s="87">
        <v>90406754684</v>
      </c>
      <c r="E31" s="26">
        <f t="shared" si="0"/>
        <v>45.790986842105212</v>
      </c>
    </row>
    <row r="32" spans="1:5" s="88" customFormat="1" ht="15.75" thickBot="1" x14ac:dyDescent="0.3">
      <c r="A32" s="12" t="s">
        <v>247</v>
      </c>
      <c r="B32" s="129">
        <f>'PLANTILLA 2020'!L60</f>
        <v>2807.4538625</v>
      </c>
      <c r="C32" s="129">
        <v>2580</v>
      </c>
      <c r="D32" s="29">
        <v>90407193481</v>
      </c>
      <c r="E32" s="26">
        <f t="shared" si="0"/>
        <v>227.45386250000001</v>
      </c>
    </row>
    <row r="33" spans="1:8" s="1" customFormat="1" ht="15.75" thickBot="1" x14ac:dyDescent="0.3">
      <c r="A33" s="22" t="s">
        <v>419</v>
      </c>
      <c r="B33" s="129">
        <f>'PLANTILLA 2020'!L189</f>
        <v>2346.3488500000003</v>
      </c>
      <c r="C33" s="129">
        <v>2250</v>
      </c>
      <c r="D33" s="29">
        <v>90407693417</v>
      </c>
      <c r="E33" s="26">
        <f t="shared" si="0"/>
        <v>96.348850000000311</v>
      </c>
    </row>
    <row r="34" spans="1:8" s="10" customFormat="1" ht="15.75" thickBot="1" x14ac:dyDescent="0.3">
      <c r="A34" s="27" t="s">
        <v>459</v>
      </c>
      <c r="B34" s="129">
        <f>'PLANTILLA 2020'!L237</f>
        <v>2485.7576750000003</v>
      </c>
      <c r="C34" s="129">
        <v>2349.9949999999999</v>
      </c>
      <c r="D34" s="29">
        <v>90407177915</v>
      </c>
      <c r="E34" s="26">
        <f t="shared" si="0"/>
        <v>135.7626750000004</v>
      </c>
    </row>
    <row r="35" spans="1:8" s="211" customFormat="1" ht="15.75" thickBot="1" x14ac:dyDescent="0.3">
      <c r="A35" s="258" t="s">
        <v>261</v>
      </c>
      <c r="B35" s="254">
        <f>'PLANTILLA 2020'!L194</f>
        <v>2346.3488500000003</v>
      </c>
      <c r="C35" s="254">
        <v>1750</v>
      </c>
      <c r="D35" s="257">
        <v>90408551063</v>
      </c>
      <c r="E35" s="255">
        <f t="shared" si="0"/>
        <v>596.34885000000031</v>
      </c>
      <c r="F35" s="256">
        <f>B35-500</f>
        <v>1846.3488500000003</v>
      </c>
      <c r="G35" s="211" t="s">
        <v>596</v>
      </c>
      <c r="H35" s="214">
        <v>500</v>
      </c>
    </row>
    <row r="36" spans="1:8" s="1" customFormat="1" ht="15.75" thickBot="1" x14ac:dyDescent="0.3">
      <c r="A36" s="135" t="s">
        <v>466</v>
      </c>
      <c r="B36" s="209">
        <f>'PLANTILLA 2020'!L178</f>
        <v>4008.0592105263158</v>
      </c>
      <c r="C36" s="209">
        <v>3988.6792105263157</v>
      </c>
      <c r="D36" s="87">
        <v>90409343448</v>
      </c>
      <c r="E36" s="26">
        <f t="shared" si="0"/>
        <v>19.380000000000109</v>
      </c>
    </row>
    <row r="37" spans="1:8" s="1" customFormat="1" ht="15.75" thickBot="1" x14ac:dyDescent="0.3">
      <c r="A37" s="135" t="s">
        <v>480</v>
      </c>
      <c r="B37" s="209">
        <f>'PLANTILLA 2020'!L261</f>
        <v>2485.7576750000003</v>
      </c>
      <c r="C37" s="209">
        <v>1244.6193333333333</v>
      </c>
      <c r="D37" s="87">
        <v>90412510711</v>
      </c>
      <c r="E37" s="26">
        <f t="shared" si="0"/>
        <v>1241.138341666667</v>
      </c>
    </row>
    <row r="38" spans="1:8" s="1" customFormat="1" ht="15.75" thickBot="1" x14ac:dyDescent="0.3">
      <c r="A38" s="135" t="s">
        <v>500</v>
      </c>
      <c r="B38" s="209">
        <f>'PLANTILLA 2020'!L191</f>
        <v>2346.3488500000003</v>
      </c>
      <c r="C38" s="209">
        <v>2250</v>
      </c>
      <c r="D38" s="87">
        <v>90414935981</v>
      </c>
      <c r="E38" s="26">
        <f t="shared" si="0"/>
        <v>96.348850000000311</v>
      </c>
    </row>
    <row r="39" spans="1:8" ht="15.75" thickBot="1" x14ac:dyDescent="0.3">
      <c r="A39" s="90" t="s">
        <v>495</v>
      </c>
      <c r="B39" s="129">
        <f>'PLANTILLA 2020'!L250</f>
        <v>2485.7576750000003</v>
      </c>
      <c r="C39" s="129">
        <v>2349.9949999999999</v>
      </c>
      <c r="D39" s="87">
        <v>90414146995</v>
      </c>
      <c r="E39" s="26">
        <f>B39-C39</f>
        <v>135.7626750000004</v>
      </c>
    </row>
    <row r="40" spans="1:8" ht="15.75" thickBot="1" x14ac:dyDescent="0.3">
      <c r="A40" s="90" t="s">
        <v>501</v>
      </c>
      <c r="B40" s="209">
        <f>'PLANTILLA 2020'!L264</f>
        <v>2485.7576750000003</v>
      </c>
      <c r="C40" s="209">
        <v>3149.5024999999996</v>
      </c>
      <c r="D40" s="87">
        <v>90415393627</v>
      </c>
      <c r="E40" s="26">
        <f t="shared" si="0"/>
        <v>-663.74482499999931</v>
      </c>
    </row>
    <row r="41" spans="1:8" ht="16.5" customHeight="1" thickBot="1" x14ac:dyDescent="0.3">
      <c r="A41" s="135" t="s">
        <v>512</v>
      </c>
      <c r="B41" s="209">
        <f>'PLANTILLA 2020'!L134</f>
        <v>2908.3199999999997</v>
      </c>
      <c r="C41" s="209">
        <v>2870.0526315789471</v>
      </c>
      <c r="D41" s="29">
        <v>90416817986</v>
      </c>
      <c r="E41" s="26">
        <f>B41-C41</f>
        <v>38.267368421052652</v>
      </c>
    </row>
    <row r="42" spans="1:8" s="88" customFormat="1" ht="15.75" thickBot="1" x14ac:dyDescent="0.3">
      <c r="A42" s="27" t="s">
        <v>519</v>
      </c>
      <c r="B42" s="162">
        <f>'PLANTILLA 2020'!L228</f>
        <v>2485.7576750000003</v>
      </c>
      <c r="C42" s="162">
        <v>2349.9949999999999</v>
      </c>
      <c r="D42" s="193">
        <v>90419395292</v>
      </c>
      <c r="E42" s="194">
        <f t="shared" ref="E42" si="1">B42-C42</f>
        <v>135.7626750000004</v>
      </c>
      <c r="G42" s="195"/>
    </row>
    <row r="43" spans="1:8" s="88" customFormat="1" ht="15.75" thickBot="1" x14ac:dyDescent="0.3">
      <c r="A43" s="27" t="s">
        <v>539</v>
      </c>
      <c r="B43" s="162">
        <f>'PLANTILLA 2020'!L270</f>
        <v>2485.7576750000003</v>
      </c>
      <c r="C43" s="162">
        <v>2349.9949999999999</v>
      </c>
      <c r="D43" s="193">
        <v>90414792277</v>
      </c>
      <c r="E43" s="194">
        <f>B43-C43</f>
        <v>135.7626750000004</v>
      </c>
      <c r="G43" s="195"/>
    </row>
    <row r="44" spans="1:8" s="88" customFormat="1" ht="15.75" thickBot="1" x14ac:dyDescent="0.3">
      <c r="A44" s="201" t="s">
        <v>534</v>
      </c>
      <c r="B44" s="162">
        <f>'PLANTILLA 2020'!L343</f>
        <v>2505.7950000000001</v>
      </c>
      <c r="C44" s="162">
        <v>2460.0040131578949</v>
      </c>
      <c r="D44" s="193">
        <v>90355271179</v>
      </c>
      <c r="E44" s="194">
        <f t="shared" ref="E44:E51" si="2">B44-C44</f>
        <v>45.790986842105212</v>
      </c>
      <c r="G44" s="195"/>
    </row>
    <row r="45" spans="1:8" s="88" customFormat="1" ht="15.75" thickBot="1" x14ac:dyDescent="0.3">
      <c r="A45" s="11" t="s">
        <v>532</v>
      </c>
      <c r="B45" s="96">
        <f>'PLANTILLA 2020'!L310</f>
        <v>2819.1</v>
      </c>
      <c r="C45" s="96">
        <v>2770.0065789473683</v>
      </c>
      <c r="D45" s="193">
        <v>90423297661</v>
      </c>
      <c r="E45" s="194">
        <f t="shared" si="2"/>
        <v>49.093421052631584</v>
      </c>
      <c r="G45" s="195"/>
    </row>
    <row r="46" spans="1:8" s="88" customFormat="1" ht="15.75" thickBot="1" x14ac:dyDescent="0.3">
      <c r="A46" s="11" t="s">
        <v>536</v>
      </c>
      <c r="B46" s="96">
        <f>'PLANTILLA 2020'!L240</f>
        <v>2485.7576750000003</v>
      </c>
      <c r="C46" s="96">
        <v>2349.9949999999999</v>
      </c>
      <c r="D46" s="87">
        <v>90425266658</v>
      </c>
      <c r="E46" s="194">
        <f t="shared" si="2"/>
        <v>135.7626750000004</v>
      </c>
      <c r="G46" s="195"/>
    </row>
    <row r="47" spans="1:8" s="88" customFormat="1" ht="17.25" customHeight="1" thickBot="1" x14ac:dyDescent="0.3">
      <c r="A47" s="11" t="s">
        <v>557</v>
      </c>
      <c r="B47" s="96">
        <f>'PLANTILLA 2020'!L242</f>
        <v>2485.7576750000003</v>
      </c>
      <c r="C47" s="96">
        <v>2349.9949999999999</v>
      </c>
      <c r="D47" s="87">
        <v>90423163312</v>
      </c>
      <c r="E47" s="194">
        <f t="shared" si="2"/>
        <v>135.7626750000004</v>
      </c>
      <c r="G47" s="195"/>
    </row>
    <row r="48" spans="1:8" s="88" customFormat="1" ht="15.75" thickBot="1" x14ac:dyDescent="0.3">
      <c r="A48" s="11" t="s">
        <v>550</v>
      </c>
      <c r="B48" s="96">
        <f>'PLANTILLA 2020'!L230</f>
        <v>2485.7576750000003</v>
      </c>
      <c r="C48" s="96">
        <v>2349.9949999999999</v>
      </c>
      <c r="D48" s="87">
        <v>90425747753</v>
      </c>
      <c r="E48" s="194">
        <f t="shared" si="2"/>
        <v>135.7626750000004</v>
      </c>
      <c r="G48" s="195"/>
    </row>
    <row r="49" spans="1:7" s="88" customFormat="1" ht="15.75" thickBot="1" x14ac:dyDescent="0.3">
      <c r="A49" s="11" t="s">
        <v>562</v>
      </c>
      <c r="B49" s="96">
        <f>'PLANTILLA 2020'!L244</f>
        <v>2485.7576750000003</v>
      </c>
      <c r="C49" s="96">
        <v>2349.9949999999999</v>
      </c>
      <c r="D49" s="87">
        <v>90423303726</v>
      </c>
      <c r="E49" s="194">
        <f t="shared" si="2"/>
        <v>135.7626750000004</v>
      </c>
      <c r="F49" s="88" t="s">
        <v>143</v>
      </c>
      <c r="G49" s="195"/>
    </row>
    <row r="50" spans="1:7" s="88" customFormat="1" ht="15.75" thickBot="1" x14ac:dyDescent="0.3">
      <c r="A50" s="11" t="s">
        <v>545</v>
      </c>
      <c r="B50" s="96">
        <f>'PLANTILLA 2020'!L265</f>
        <v>2485.7576750000003</v>
      </c>
      <c r="C50" s="96">
        <v>2349.9949999999999</v>
      </c>
      <c r="D50" s="87">
        <v>90426904801</v>
      </c>
      <c r="E50" s="194">
        <f t="shared" si="2"/>
        <v>135.7626750000004</v>
      </c>
      <c r="G50" s="195"/>
    </row>
    <row r="51" spans="1:7" s="88" customFormat="1" ht="15.75" thickBot="1" x14ac:dyDescent="0.3">
      <c r="A51" s="11" t="s">
        <v>563</v>
      </c>
      <c r="B51" s="96">
        <f>'PLANTILLA 2020'!L246</f>
        <v>2485.7576750000003</v>
      </c>
      <c r="C51" s="96">
        <v>2507.5286666666666</v>
      </c>
      <c r="D51" s="87">
        <v>90427290084</v>
      </c>
      <c r="E51" s="194">
        <f t="shared" si="2"/>
        <v>-21.770991666666305</v>
      </c>
      <c r="G51" s="195"/>
    </row>
    <row r="52" spans="1:7" s="1" customFormat="1" ht="17.25" customHeight="1" thickBot="1" x14ac:dyDescent="0.3">
      <c r="A52" s="21" t="s">
        <v>276</v>
      </c>
      <c r="B52" s="129">
        <f>'PLANTILLA 2020'!L124</f>
        <v>2908.3199999999997</v>
      </c>
      <c r="C52" s="96">
        <v>2850.0026315789469</v>
      </c>
      <c r="D52" s="29">
        <v>90400545528</v>
      </c>
      <c r="E52" s="26">
        <f t="shared" ref="E52:E67" si="3">B52-C52</f>
        <v>58.317368421052834</v>
      </c>
      <c r="G52" s="10"/>
    </row>
    <row r="53" spans="1:7" s="88" customFormat="1" ht="17.25" customHeight="1" thickBot="1" x14ac:dyDescent="0.3">
      <c r="A53" s="225" t="s">
        <v>569</v>
      </c>
      <c r="B53" s="162">
        <f>'PLANTILLA 2020'!L340</f>
        <v>2505.7950000000001</v>
      </c>
      <c r="C53" s="232">
        <v>2472.824013157895</v>
      </c>
      <c r="D53" s="226">
        <v>90429950316</v>
      </c>
      <c r="E53" s="194">
        <f t="shared" si="3"/>
        <v>32.970986842105049</v>
      </c>
      <c r="G53" s="195"/>
    </row>
    <row r="54" spans="1:7" s="88" customFormat="1" ht="17.25" customHeight="1" thickBot="1" x14ac:dyDescent="0.3">
      <c r="A54" s="225" t="s">
        <v>573</v>
      </c>
      <c r="B54" s="162">
        <f>'PLANTILLA 2020'!L192</f>
        <v>2346.3488500000003</v>
      </c>
      <c r="C54" s="162">
        <v>2250</v>
      </c>
      <c r="D54" s="233">
        <v>90429943336</v>
      </c>
      <c r="E54" s="194">
        <f t="shared" si="3"/>
        <v>96.348850000000311</v>
      </c>
      <c r="G54" s="195"/>
    </row>
    <row r="55" spans="1:7" s="88" customFormat="1" ht="17.25" customHeight="1" thickBot="1" x14ac:dyDescent="0.3">
      <c r="A55" s="95" t="s">
        <v>571</v>
      </c>
      <c r="B55" s="234">
        <f>'PLANTILLA 2020'!L186</f>
        <v>2346.3488500000003</v>
      </c>
      <c r="C55" s="162">
        <v>2250</v>
      </c>
      <c r="D55" s="29">
        <v>90406426636</v>
      </c>
      <c r="E55" s="194">
        <f t="shared" si="3"/>
        <v>96.348850000000311</v>
      </c>
      <c r="G55" s="195"/>
    </row>
    <row r="56" spans="1:7" s="88" customFormat="1" ht="17.25" customHeight="1" thickBot="1" x14ac:dyDescent="0.3">
      <c r="A56" s="225" t="s">
        <v>574</v>
      </c>
      <c r="B56" s="234">
        <f>'PLANTILLA 2020'!L344</f>
        <v>2505.7950000000001</v>
      </c>
      <c r="C56" s="162">
        <v>2460.0040131578949</v>
      </c>
      <c r="D56" s="233">
        <v>90430171932</v>
      </c>
      <c r="E56" s="194">
        <f t="shared" si="3"/>
        <v>45.790986842105212</v>
      </c>
      <c r="G56" s="195"/>
    </row>
    <row r="57" spans="1:7" s="88" customFormat="1" ht="17.25" customHeight="1" thickBot="1" x14ac:dyDescent="0.3">
      <c r="A57" s="11" t="s">
        <v>463</v>
      </c>
      <c r="B57" s="129">
        <f>'PLANTILLA 2020'!L139</f>
        <v>2908.3199999999997</v>
      </c>
      <c r="C57" s="162">
        <v>2850.0026315789469</v>
      </c>
      <c r="D57" s="29">
        <v>90409070956</v>
      </c>
      <c r="E57" s="194">
        <f t="shared" si="3"/>
        <v>58.317368421052834</v>
      </c>
      <c r="G57" s="195"/>
    </row>
    <row r="58" spans="1:7" s="1" customFormat="1" ht="15.75" thickBot="1" x14ac:dyDescent="0.3">
      <c r="A58" s="3" t="s">
        <v>410</v>
      </c>
      <c r="B58" s="129">
        <f>'PLANTILLA 2020'!L151</f>
        <v>1855.3902</v>
      </c>
      <c r="C58" s="96">
        <v>1799.9971710526318</v>
      </c>
      <c r="D58" s="29">
        <v>90406491926</v>
      </c>
      <c r="E58" s="26">
        <f>B58-C58</f>
        <v>55.393028947368293</v>
      </c>
      <c r="F58" s="2"/>
      <c r="G58" s="10"/>
    </row>
    <row r="59" spans="1:7" s="1" customFormat="1" ht="15.75" thickBot="1" x14ac:dyDescent="0.3">
      <c r="A59" s="11" t="s">
        <v>583</v>
      </c>
      <c r="B59" s="129">
        <f>'PLANTILLA 2020'!L323</f>
        <v>2716.8905250000003</v>
      </c>
      <c r="C59" s="96">
        <v>2700.0005250000004</v>
      </c>
      <c r="D59" s="29">
        <v>90406359564</v>
      </c>
      <c r="E59" s="26">
        <f>B59-C59</f>
        <v>16.889999999999873</v>
      </c>
      <c r="F59" s="2"/>
      <c r="G59" s="10"/>
    </row>
    <row r="60" spans="1:7" s="1" customFormat="1" ht="15.75" thickBot="1" x14ac:dyDescent="0.3">
      <c r="A60" s="11" t="s">
        <v>223</v>
      </c>
      <c r="B60" s="20">
        <f>'PLANTILLA 2020'!L164</f>
        <v>9421.9050000000007</v>
      </c>
      <c r="C60" s="8">
        <v>9421.9050000000007</v>
      </c>
      <c r="D60" s="29">
        <v>90433149814</v>
      </c>
      <c r="E60" s="26">
        <f>B60-C60</f>
        <v>0</v>
      </c>
      <c r="F60" s="2"/>
      <c r="G60" s="10"/>
    </row>
    <row r="61" spans="1:7" s="1" customFormat="1" ht="15.75" thickBot="1" x14ac:dyDescent="0.3">
      <c r="A61" s="11" t="s">
        <v>526</v>
      </c>
      <c r="B61" s="20">
        <f>'PLANTILLA 2020'!L251</f>
        <v>2485.7576750000003</v>
      </c>
      <c r="C61" s="8">
        <v>2349.9949999999999</v>
      </c>
      <c r="D61" s="29">
        <v>90424468354</v>
      </c>
      <c r="E61" s="26"/>
      <c r="F61" s="2"/>
      <c r="G61" s="10"/>
    </row>
    <row r="62" spans="1:7" s="1" customFormat="1" ht="15.75" thickBot="1" x14ac:dyDescent="0.3">
      <c r="A62" s="253" t="s">
        <v>582</v>
      </c>
      <c r="B62" s="129">
        <f>'PLANTILLA 2020'!L255</f>
        <v>2485.7576750000003</v>
      </c>
      <c r="C62" s="96">
        <v>2349.9949999999999</v>
      </c>
      <c r="D62" s="29">
        <v>90432327298</v>
      </c>
      <c r="E62" s="26">
        <f>B62-C62</f>
        <v>135.7626750000004</v>
      </c>
      <c r="F62" s="2"/>
      <c r="G62" s="10"/>
    </row>
    <row r="63" spans="1:7" s="1" customFormat="1" ht="15.75" thickBot="1" x14ac:dyDescent="0.3">
      <c r="A63" s="253" t="s">
        <v>579</v>
      </c>
      <c r="B63" s="129">
        <f>'PLANTILLA 2020'!L254</f>
        <v>2485.7576750000003</v>
      </c>
      <c r="C63" s="96">
        <v>2349.9949999999999</v>
      </c>
      <c r="D63" s="29">
        <v>90431075392</v>
      </c>
      <c r="E63" s="26">
        <f t="shared" ref="E63:E64" si="4">B63-C63</f>
        <v>135.7626750000004</v>
      </c>
      <c r="F63" s="2"/>
      <c r="G63" s="2"/>
    </row>
    <row r="64" spans="1:7" s="1" customFormat="1" ht="15.75" thickBot="1" x14ac:dyDescent="0.3">
      <c r="A64" s="253" t="s">
        <v>561</v>
      </c>
      <c r="B64" s="129">
        <f>'PLANTILLA 2020'!L243</f>
        <v>2485.7576750000003</v>
      </c>
      <c r="C64" s="96">
        <v>2349.9949999999999</v>
      </c>
      <c r="D64" s="29">
        <v>90433872508</v>
      </c>
      <c r="E64" s="26">
        <f t="shared" si="4"/>
        <v>135.7626750000004</v>
      </c>
      <c r="F64" s="2"/>
      <c r="G64" s="2"/>
    </row>
    <row r="65" spans="1:9" s="1" customFormat="1" ht="15.75" thickBot="1" x14ac:dyDescent="0.3">
      <c r="A65" s="253" t="s">
        <v>380</v>
      </c>
      <c r="B65" s="129">
        <f>'PLANTILLA 2020'!L106</f>
        <v>5324.95</v>
      </c>
      <c r="C65" s="129">
        <v>4992.140625</v>
      </c>
      <c r="D65" s="29">
        <v>90433609912</v>
      </c>
      <c r="E65" s="26">
        <f t="shared" ref="E65" si="5">B65-C65</f>
        <v>332.80937499999982</v>
      </c>
      <c r="F65" s="2"/>
      <c r="G65" s="2"/>
    </row>
    <row r="66" spans="1:9" s="1" customFormat="1" ht="17.25" customHeight="1" thickBot="1" x14ac:dyDescent="0.3">
      <c r="A66" s="12" t="s">
        <v>211</v>
      </c>
      <c r="B66" s="129">
        <f>'PLANTILLA 2020'!L59</f>
        <v>2778.4175</v>
      </c>
      <c r="C66" s="264">
        <v>2699.9974999999999</v>
      </c>
      <c r="D66" s="265">
        <v>90401895654</v>
      </c>
      <c r="E66" s="194">
        <f>B66-C66</f>
        <v>78.420000000000073</v>
      </c>
      <c r="F66" s="2"/>
      <c r="G66" s="2"/>
    </row>
    <row r="67" spans="1:9" s="1" customFormat="1" ht="15.75" thickBot="1" x14ac:dyDescent="0.3">
      <c r="A67" s="22" t="s">
        <v>418</v>
      </c>
      <c r="B67" s="129">
        <f>'PLANTILLA 2020'!L118</f>
        <v>2908.3199999999997</v>
      </c>
      <c r="C67" s="96">
        <v>2769.5031578947364</v>
      </c>
      <c r="D67" s="29">
        <v>90362976706</v>
      </c>
      <c r="E67" s="26">
        <f t="shared" si="3"/>
        <v>138.81684210526328</v>
      </c>
      <c r="F67" s="2"/>
      <c r="G67" s="2"/>
    </row>
    <row r="68" spans="1:9" s="88" customFormat="1" ht="15.75" thickBot="1" x14ac:dyDescent="0.3">
      <c r="A68" s="21" t="s">
        <v>394</v>
      </c>
      <c r="B68" s="129">
        <f>'PLANTILLA 2020'!L258</f>
        <v>2485.7576750000003</v>
      </c>
      <c r="C68" s="96">
        <v>2349.9949999999999</v>
      </c>
      <c r="D68" s="29">
        <v>90407421794</v>
      </c>
      <c r="E68" s="26">
        <f t="shared" ref="E68:E80" si="6">B68-C68</f>
        <v>135.7626750000004</v>
      </c>
      <c r="F68" s="2"/>
      <c r="G68" s="2"/>
    </row>
    <row r="69" spans="1:9" ht="15.75" thickBot="1" x14ac:dyDescent="0.3">
      <c r="A69" s="11" t="s">
        <v>260</v>
      </c>
      <c r="B69" s="129">
        <f>'PLANTILLA 2020'!L272</f>
        <v>3102.8900000000003</v>
      </c>
      <c r="C69" s="96">
        <v>2957.77</v>
      </c>
      <c r="D69" s="30">
        <v>90401993834</v>
      </c>
      <c r="E69" s="26">
        <f t="shared" si="6"/>
        <v>145.12000000000035</v>
      </c>
      <c r="F69" s="2"/>
      <c r="G69" s="2"/>
      <c r="I69" s="104"/>
    </row>
    <row r="70" spans="1:9" s="1" customFormat="1" ht="15.75" thickBot="1" x14ac:dyDescent="0.3">
      <c r="A70" s="135" t="s">
        <v>467</v>
      </c>
      <c r="B70" s="209">
        <f>'PLANTILLA 2020'!L137</f>
        <v>2908.3199999999997</v>
      </c>
      <c r="C70" s="96">
        <v>3357.2672697368425</v>
      </c>
      <c r="D70" s="87">
        <v>90409386627</v>
      </c>
      <c r="E70" s="26">
        <f t="shared" si="6"/>
        <v>-448.94726973684283</v>
      </c>
      <c r="F70" s="2"/>
      <c r="G70" s="2"/>
    </row>
    <row r="71" spans="1:9" s="88" customFormat="1" ht="15.75" thickBot="1" x14ac:dyDescent="0.3">
      <c r="A71" s="12" t="s">
        <v>240</v>
      </c>
      <c r="B71" s="129">
        <f>'PLANTILLA 2020'!L55</f>
        <v>2296.11</v>
      </c>
      <c r="C71" s="96">
        <v>2249.9980263157895</v>
      </c>
      <c r="D71" s="29">
        <v>90406597597</v>
      </c>
      <c r="E71" s="26">
        <f t="shared" si="6"/>
        <v>46.111973684210625</v>
      </c>
      <c r="F71" s="2"/>
      <c r="G71" s="2"/>
    </row>
    <row r="72" spans="1:9" s="88" customFormat="1" ht="15.75" thickBot="1" x14ac:dyDescent="0.3">
      <c r="A72" s="11" t="s">
        <v>269</v>
      </c>
      <c r="B72" s="129">
        <f>'PLANTILLA 2020'!L213</f>
        <v>3283.1845124999995</v>
      </c>
      <c r="C72" s="96">
        <v>3160.0024999999996</v>
      </c>
      <c r="D72" s="29">
        <v>90407505947</v>
      </c>
      <c r="E72" s="26">
        <f t="shared" si="6"/>
        <v>123.18201249999993</v>
      </c>
      <c r="F72" s="2"/>
      <c r="G72" s="2"/>
    </row>
    <row r="73" spans="1:9" s="1" customFormat="1" ht="15.75" thickBot="1" x14ac:dyDescent="0.3">
      <c r="A73" s="11" t="s">
        <v>383</v>
      </c>
      <c r="B73" s="129">
        <f>'PLANTILLA 2020'!L75</f>
        <v>6878.12</v>
      </c>
      <c r="C73" s="96">
        <v>6448.2375000000002</v>
      </c>
      <c r="D73" s="29">
        <v>90400463114</v>
      </c>
      <c r="E73" s="26">
        <f t="shared" si="6"/>
        <v>429.88249999999971</v>
      </c>
      <c r="F73" s="2"/>
      <c r="G73" s="2"/>
    </row>
    <row r="74" spans="1:9" s="1" customFormat="1" ht="15.75" thickBot="1" x14ac:dyDescent="0.3">
      <c r="A74" s="3" t="s">
        <v>218</v>
      </c>
      <c r="B74" s="129">
        <f>'PLANTILLA 2020'!L92</f>
        <v>6057.16</v>
      </c>
      <c r="C74" s="96">
        <v>5678.5874999999996</v>
      </c>
      <c r="D74" s="29">
        <v>90401166431</v>
      </c>
      <c r="E74" s="26">
        <f t="shared" si="6"/>
        <v>378.57250000000022</v>
      </c>
      <c r="F74" s="2"/>
      <c r="G74" s="2"/>
    </row>
    <row r="75" spans="1:9" ht="15" customHeight="1" thickBot="1" x14ac:dyDescent="0.3">
      <c r="A75" s="11" t="s">
        <v>292</v>
      </c>
      <c r="B75" s="129">
        <f>'PLANTILLA 2020'!L103</f>
        <v>5324.95</v>
      </c>
      <c r="C75" s="96">
        <v>4800.0036842105264</v>
      </c>
      <c r="D75" s="30">
        <v>90400571669</v>
      </c>
      <c r="E75" s="26">
        <f t="shared" si="6"/>
        <v>524.94631578947337</v>
      </c>
      <c r="F75" s="2"/>
      <c r="G75" s="2"/>
    </row>
    <row r="76" spans="1:9" s="25" customFormat="1" ht="15.75" thickBot="1" x14ac:dyDescent="0.3">
      <c r="A76" s="3" t="s">
        <v>273</v>
      </c>
      <c r="B76" s="129">
        <f>'PLANTILLA 2020'!L21</f>
        <v>2908.3199999999997</v>
      </c>
      <c r="C76" s="96">
        <v>2569.9953947368426</v>
      </c>
      <c r="D76" s="29">
        <v>90400451744</v>
      </c>
      <c r="E76" s="26">
        <f t="shared" si="6"/>
        <v>338.32460526315708</v>
      </c>
      <c r="F76" s="2"/>
      <c r="G76" s="2"/>
    </row>
    <row r="77" spans="1:9" ht="15.75" thickBot="1" x14ac:dyDescent="0.3">
      <c r="A77" s="11" t="s">
        <v>254</v>
      </c>
      <c r="B77" s="129">
        <f>'PLANTILLA 2020'!L268</f>
        <v>2485.7576750000003</v>
      </c>
      <c r="C77" s="96">
        <v>2349.9949999999999</v>
      </c>
      <c r="D77" s="30">
        <v>90401656447</v>
      </c>
      <c r="E77" s="26">
        <f t="shared" si="6"/>
        <v>135.7626750000004</v>
      </c>
      <c r="F77" s="2"/>
      <c r="G77" s="2"/>
      <c r="H77" s="104"/>
      <c r="I77" s="104"/>
    </row>
    <row r="78" spans="1:9" ht="15.75" thickBot="1" x14ac:dyDescent="0.3">
      <c r="A78" s="11" t="s">
        <v>371</v>
      </c>
      <c r="B78" s="129">
        <f>'PLANTILLA 2020'!L116</f>
        <v>2908.3199999999997</v>
      </c>
      <c r="C78" s="96">
        <v>2850.0026315789469</v>
      </c>
      <c r="D78" s="30">
        <v>90400542588</v>
      </c>
      <c r="E78" s="26">
        <f t="shared" si="6"/>
        <v>58.317368421052834</v>
      </c>
      <c r="F78" s="2"/>
      <c r="G78" s="2"/>
    </row>
    <row r="79" spans="1:9" ht="15.75" thickBot="1" x14ac:dyDescent="0.3">
      <c r="A79" s="3" t="s">
        <v>106</v>
      </c>
      <c r="B79" s="129">
        <f>'PLANTILLA 2020'!L215</f>
        <v>3283.1845124999995</v>
      </c>
      <c r="C79" s="96">
        <v>3150.0024999999996</v>
      </c>
      <c r="D79" s="29">
        <v>90402664036</v>
      </c>
      <c r="E79" s="26">
        <f t="shared" si="6"/>
        <v>133.18201249999993</v>
      </c>
      <c r="F79" s="2"/>
      <c r="G79" s="2"/>
    </row>
    <row r="80" spans="1:9" ht="15.75" thickBot="1" x14ac:dyDescent="0.3">
      <c r="A80" s="21" t="s">
        <v>329</v>
      </c>
      <c r="B80" s="129">
        <f>'PLANTILLA 2020'!L20</f>
        <v>2908.3199999999997</v>
      </c>
      <c r="C80" s="96">
        <v>2762.3026315789475</v>
      </c>
      <c r="D80" s="29">
        <v>90401176801</v>
      </c>
      <c r="E80" s="26">
        <f t="shared" si="6"/>
        <v>146.0173684210522</v>
      </c>
      <c r="F80" s="2"/>
      <c r="G80" s="2"/>
    </row>
    <row r="81" spans="1:4" ht="15.75" thickBot="1" x14ac:dyDescent="0.3">
      <c r="A81" s="12"/>
      <c r="B81" s="129"/>
      <c r="C81" s="96"/>
      <c r="D81" s="29"/>
    </row>
    <row r="82" spans="1:4" ht="15.75" thickBot="1" x14ac:dyDescent="0.3">
      <c r="A82" s="3" t="s">
        <v>21</v>
      </c>
      <c r="B82" s="129">
        <f>SUM(B3:B81)</f>
        <v>256466.72714802646</v>
      </c>
      <c r="C82" s="129">
        <f>SUM(C3:C81)</f>
        <v>246126.66993947365</v>
      </c>
      <c r="D82" s="29" t="s">
        <v>143</v>
      </c>
    </row>
    <row r="85" spans="1:4" x14ac:dyDescent="0.25">
      <c r="A85" s="19"/>
      <c r="C85" s="104"/>
    </row>
  </sheetData>
  <sheetProtection algorithmName="SHA-512" hashValue="jLWznbRn7foB2zHhZKCbqhKAywdnOo0KMtksdvQUa43bfuTCW+ChssvgKWzdyCyzppJ9oGANcuFSCXd2ZgiWRQ==" saltValue="jhb4pPa0A0XvYuMXuSvMqQ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workbookViewId="0">
      <selection activeCell="G24" activeCellId="1" sqref="G4 G24"/>
    </sheetView>
  </sheetViews>
  <sheetFormatPr baseColWidth="10" defaultRowHeight="12.75" x14ac:dyDescent="0.2"/>
  <cols>
    <col min="1" max="1" width="37.5703125" style="241" customWidth="1"/>
    <col min="2" max="2" width="25" style="134" hidden="1" customWidth="1"/>
    <col min="3" max="3" width="18.5703125" style="18" customWidth="1"/>
    <col min="4" max="4" width="19.28515625" style="167" customWidth="1"/>
    <col min="5" max="5" width="20.5703125" style="19" hidden="1" customWidth="1"/>
    <col min="6" max="6" width="0" style="19" hidden="1" customWidth="1"/>
    <col min="7" max="16384" width="11.42578125" style="19"/>
  </cols>
  <sheetData>
    <row r="1" spans="1:6" ht="13.5" thickBot="1" x14ac:dyDescent="0.25"/>
    <row r="2" spans="1:6" ht="13.5" thickBot="1" x14ac:dyDescent="0.25">
      <c r="A2" s="242" t="s">
        <v>126</v>
      </c>
      <c r="B2" s="38">
        <f>'PLANTILLA 2020'!L353</f>
        <v>4901.2419872680011</v>
      </c>
      <c r="C2" s="38">
        <v>4774.8122500000009</v>
      </c>
      <c r="D2" s="168">
        <v>2956865496</v>
      </c>
      <c r="E2" s="20">
        <f t="shared" ref="E2:E32" si="0">B2-C2</f>
        <v>126.42973726800028</v>
      </c>
    </row>
    <row r="3" spans="1:6" ht="13.5" thickBot="1" x14ac:dyDescent="0.25">
      <c r="A3" s="243" t="s">
        <v>127</v>
      </c>
      <c r="B3" s="39">
        <f>'PLANTILLA 2020'!L362</f>
        <v>4349.7177822800004</v>
      </c>
      <c r="C3" s="39">
        <v>4275.6674999999996</v>
      </c>
      <c r="D3" s="169">
        <v>2877004834</v>
      </c>
      <c r="E3" s="20">
        <f t="shared" si="0"/>
        <v>74.050282280000829</v>
      </c>
    </row>
    <row r="4" spans="1:6" ht="13.5" thickBot="1" x14ac:dyDescent="0.25">
      <c r="A4" s="243" t="s">
        <v>129</v>
      </c>
      <c r="B4" s="39">
        <f>'PLANTILLA 2020'!L364</f>
        <v>4349.7177822800004</v>
      </c>
      <c r="C4" s="39">
        <v>4275.6674999999996</v>
      </c>
      <c r="D4" s="169">
        <v>2880511919</v>
      </c>
      <c r="E4" s="20">
        <f t="shared" si="0"/>
        <v>74.050282280000829</v>
      </c>
    </row>
    <row r="5" spans="1:6" ht="13.5" thickBot="1" x14ac:dyDescent="0.25">
      <c r="A5" s="243" t="s">
        <v>554</v>
      </c>
      <c r="B5" s="39">
        <f>'PLANTILLA 2020'!L366</f>
        <v>4349.7177822800004</v>
      </c>
      <c r="C5" s="39">
        <v>4275.6674999999996</v>
      </c>
      <c r="D5" s="169">
        <v>2908151660</v>
      </c>
      <c r="E5" s="20">
        <f t="shared" si="0"/>
        <v>74.050282280000829</v>
      </c>
    </row>
    <row r="6" spans="1:6" ht="13.5" thickBot="1" x14ac:dyDescent="0.25">
      <c r="A6" s="243" t="s">
        <v>130</v>
      </c>
      <c r="B6" s="39">
        <f>'PLANTILLA 2020'!L365</f>
        <v>4349.7177822800004</v>
      </c>
      <c r="C6" s="39">
        <v>4275.6674999999996</v>
      </c>
      <c r="D6" s="169">
        <v>2957045158</v>
      </c>
      <c r="E6" s="20">
        <f t="shared" si="0"/>
        <v>74.050282280000829</v>
      </c>
    </row>
    <row r="7" spans="1:6" ht="13.5" thickBot="1" x14ac:dyDescent="0.25">
      <c r="A7" s="243" t="s">
        <v>131</v>
      </c>
      <c r="B7" s="39">
        <f>'PLANTILLA 2020'!L366</f>
        <v>4349.7177822800004</v>
      </c>
      <c r="C7" s="39">
        <v>4275.6674999999996</v>
      </c>
      <c r="D7" s="169">
        <v>2956863965</v>
      </c>
      <c r="E7" s="20">
        <f t="shared" si="0"/>
        <v>74.050282280000829</v>
      </c>
    </row>
    <row r="8" spans="1:6" ht="13.5" thickBot="1" x14ac:dyDescent="0.25">
      <c r="A8" s="243" t="s">
        <v>159</v>
      </c>
      <c r="B8" s="39">
        <f>'PLANTILLA 2020'!L354</f>
        <v>4901.2419872680011</v>
      </c>
      <c r="C8" s="39">
        <v>4774.8122500000009</v>
      </c>
      <c r="D8" s="169">
        <v>2878909407</v>
      </c>
      <c r="E8" s="20">
        <f t="shared" si="0"/>
        <v>126.42973726800028</v>
      </c>
    </row>
    <row r="9" spans="1:6" ht="15" customHeight="1" thickBot="1" x14ac:dyDescent="0.25">
      <c r="A9" s="243" t="s">
        <v>133</v>
      </c>
      <c r="B9" s="39">
        <f>'PLANTILLA 2020'!L367</f>
        <v>4349.7177822800004</v>
      </c>
      <c r="C9" s="39">
        <v>4275.6674999999996</v>
      </c>
      <c r="D9" s="169">
        <v>2957115881</v>
      </c>
      <c r="E9" s="20">
        <f t="shared" si="0"/>
        <v>74.050282280000829</v>
      </c>
    </row>
    <row r="10" spans="1:6" ht="13.5" thickBot="1" x14ac:dyDescent="0.25">
      <c r="A10" s="243" t="s">
        <v>135</v>
      </c>
      <c r="B10" s="39">
        <f>'PLANTILLA 2020'!L375</f>
        <v>3952.7391082759996</v>
      </c>
      <c r="C10" s="39">
        <v>3820.8232499999999</v>
      </c>
      <c r="D10" s="169">
        <v>2956706541</v>
      </c>
      <c r="E10" s="20">
        <f t="shared" si="0"/>
        <v>131.91585827599965</v>
      </c>
      <c r="F10" s="260"/>
    </row>
    <row r="11" spans="1:6" ht="13.5" thickBot="1" x14ac:dyDescent="0.25">
      <c r="A11" s="243" t="s">
        <v>140</v>
      </c>
      <c r="B11" s="39">
        <f>'PLANTILLA 2020'!L384</f>
        <v>3952.7391082759996</v>
      </c>
      <c r="C11" s="39">
        <v>3820.8232499999999</v>
      </c>
      <c r="D11" s="169">
        <v>2956990401</v>
      </c>
      <c r="E11" s="20">
        <f>B11-C11</f>
        <v>131.91585827599965</v>
      </c>
    </row>
    <row r="12" spans="1:6" ht="13.5" thickBot="1" x14ac:dyDescent="0.25">
      <c r="A12" s="243" t="s">
        <v>142</v>
      </c>
      <c r="B12" s="39">
        <f>'PLANTILLA 2020'!L370</f>
        <v>4349.7177822800004</v>
      </c>
      <c r="C12" s="39">
        <v>4275.6674999999996</v>
      </c>
      <c r="D12" s="169">
        <v>2957069812</v>
      </c>
      <c r="E12" s="20">
        <f t="shared" si="0"/>
        <v>74.050282280000829</v>
      </c>
    </row>
    <row r="13" spans="1:6" ht="12" customHeight="1" thickBot="1" x14ac:dyDescent="0.25">
      <c r="A13" s="243" t="s">
        <v>504</v>
      </c>
      <c r="B13" s="39">
        <f>'PLANTILLA 2020'!L349</f>
        <v>6193.877039</v>
      </c>
      <c r="C13" s="39">
        <v>6028.7924999999996</v>
      </c>
      <c r="D13" s="172">
        <v>1519207044</v>
      </c>
      <c r="E13" s="20">
        <f t="shared" si="0"/>
        <v>165.0845390000004</v>
      </c>
    </row>
    <row r="14" spans="1:6" ht="13.5" thickBot="1" x14ac:dyDescent="0.25">
      <c r="A14" s="243" t="s">
        <v>147</v>
      </c>
      <c r="B14" s="39">
        <f>'PLANTILLA 2020'!L413</f>
        <v>3952.7391082759996</v>
      </c>
      <c r="C14" s="39">
        <v>3820.8232499999999</v>
      </c>
      <c r="D14" s="169">
        <v>2956865585</v>
      </c>
      <c r="E14" s="20">
        <f t="shared" si="0"/>
        <v>131.91585827599965</v>
      </c>
    </row>
    <row r="15" spans="1:6" ht="13.5" thickBot="1" x14ac:dyDescent="0.25">
      <c r="A15" s="243" t="s">
        <v>148</v>
      </c>
      <c r="B15" s="39">
        <f>'PLANTILLA 2020'!L355</f>
        <v>4249.0266460180001</v>
      </c>
      <c r="C15" s="39">
        <v>4275.6674999999996</v>
      </c>
      <c r="D15" s="169">
        <v>2995008220</v>
      </c>
      <c r="E15" s="20">
        <f t="shared" si="0"/>
        <v>-26.640853981999499</v>
      </c>
    </row>
    <row r="16" spans="1:6" ht="13.5" thickBot="1" x14ac:dyDescent="0.25">
      <c r="A16" s="243" t="s">
        <v>173</v>
      </c>
      <c r="B16" s="39">
        <f>'PLANTILLA 2020'!L358</f>
        <v>4349.7177822800004</v>
      </c>
      <c r="C16" s="39">
        <v>4275.6674999999996</v>
      </c>
      <c r="D16" s="169">
        <v>1119240888</v>
      </c>
      <c r="E16" s="20">
        <f t="shared" si="0"/>
        <v>74.050282280000829</v>
      </c>
    </row>
    <row r="17" spans="1:5" ht="13.5" thickBot="1" x14ac:dyDescent="0.25">
      <c r="A17" s="243" t="s">
        <v>88</v>
      </c>
      <c r="B17" s="39">
        <f>'PLANTILLA 2020'!L349</f>
        <v>6193.877039</v>
      </c>
      <c r="C17" s="40">
        <v>6028.7924999999996</v>
      </c>
      <c r="D17" s="169">
        <v>2647979681</v>
      </c>
      <c r="E17" s="20">
        <f t="shared" si="0"/>
        <v>165.0845390000004</v>
      </c>
    </row>
    <row r="18" spans="1:5" ht="13.5" thickBot="1" x14ac:dyDescent="0.25">
      <c r="A18" s="95" t="s">
        <v>191</v>
      </c>
      <c r="B18" s="39">
        <f>'PLANTILLA 2020'!L402</f>
        <v>3952.7391082759996</v>
      </c>
      <c r="C18" s="39">
        <v>3820.8232499999999</v>
      </c>
      <c r="D18" s="173">
        <v>2891619896</v>
      </c>
      <c r="E18" s="20">
        <f t="shared" si="0"/>
        <v>131.91585827599965</v>
      </c>
    </row>
    <row r="19" spans="1:5" ht="13.5" thickBot="1" x14ac:dyDescent="0.25">
      <c r="A19" s="243" t="s">
        <v>353</v>
      </c>
      <c r="B19" s="39">
        <f>'PLANTILLA 2020'!L368</f>
        <v>4349.7177822800004</v>
      </c>
      <c r="C19" s="40">
        <v>4275.6674999999996</v>
      </c>
      <c r="D19" s="173">
        <v>1505108601</v>
      </c>
      <c r="E19" s="20">
        <f t="shared" si="0"/>
        <v>74.050282280000829</v>
      </c>
    </row>
    <row r="20" spans="1:5" ht="13.5" thickBot="1" x14ac:dyDescent="0.25">
      <c r="A20" s="243" t="s">
        <v>354</v>
      </c>
      <c r="B20" s="39">
        <f>'PLANTILLA 2020'!L377</f>
        <v>3952.7391082759996</v>
      </c>
      <c r="C20" s="40">
        <v>3820.8232499999999</v>
      </c>
      <c r="D20" s="173">
        <v>1504952434</v>
      </c>
      <c r="E20" s="20">
        <f t="shared" si="0"/>
        <v>131.91585827599965</v>
      </c>
    </row>
    <row r="21" spans="1:5" ht="13.5" thickBot="1" x14ac:dyDescent="0.25">
      <c r="A21" s="95" t="s">
        <v>363</v>
      </c>
      <c r="B21" s="41">
        <f>'PLANTILLA 2020'!L411</f>
        <v>3952.7391082759996</v>
      </c>
      <c r="C21" s="4">
        <v>3820.8232499999999</v>
      </c>
      <c r="D21" s="174">
        <v>1568665788</v>
      </c>
      <c r="E21" s="20">
        <f t="shared" si="0"/>
        <v>131.91585827599965</v>
      </c>
    </row>
    <row r="22" spans="1:5" ht="13.5" thickBot="1" x14ac:dyDescent="0.25">
      <c r="A22" s="244" t="s">
        <v>315</v>
      </c>
      <c r="B22" s="42">
        <f>'PLANTILLA 2020'!L357</f>
        <v>4349.7177822800004</v>
      </c>
      <c r="C22" s="43">
        <v>4275.6674999999996</v>
      </c>
      <c r="D22" s="168">
        <v>1504444275</v>
      </c>
      <c r="E22" s="20">
        <f t="shared" si="0"/>
        <v>74.050282280000829</v>
      </c>
    </row>
    <row r="23" spans="1:5" ht="13.5" thickBot="1" x14ac:dyDescent="0.25">
      <c r="A23" s="244" t="s">
        <v>316</v>
      </c>
      <c r="B23" s="42">
        <f>'PLANTILLA 2020'!L356</f>
        <v>4735.4621200000001</v>
      </c>
      <c r="C23" s="43">
        <v>4602.8450000000003</v>
      </c>
      <c r="D23" s="168">
        <v>1504704104</v>
      </c>
      <c r="E23" s="20">
        <f t="shared" si="0"/>
        <v>132.61711999999989</v>
      </c>
    </row>
    <row r="24" spans="1:5" ht="13.5" thickBot="1" x14ac:dyDescent="0.25">
      <c r="A24" s="243" t="s">
        <v>447</v>
      </c>
      <c r="B24" s="42">
        <f>'PLANTILLA 2020'!L418</f>
        <v>2714.2581375</v>
      </c>
      <c r="C24" s="43">
        <v>2621.9025000000001</v>
      </c>
      <c r="D24" s="168">
        <v>1132782456</v>
      </c>
      <c r="E24" s="20">
        <f t="shared" si="0"/>
        <v>92.35563749999983</v>
      </c>
    </row>
    <row r="25" spans="1:5" ht="16.5" customHeight="1" thickBot="1" x14ac:dyDescent="0.25">
      <c r="A25" s="95" t="s">
        <v>197</v>
      </c>
      <c r="B25" s="7">
        <f>'PLANTILLA 2020'!L410</f>
        <v>3952.7391082759996</v>
      </c>
      <c r="C25" s="8">
        <v>3820.8232499999999</v>
      </c>
      <c r="D25" s="175">
        <v>1520273093</v>
      </c>
      <c r="E25" s="20">
        <f t="shared" si="0"/>
        <v>131.91585827599965</v>
      </c>
    </row>
    <row r="26" spans="1:5" ht="13.5" thickBot="1" x14ac:dyDescent="0.25">
      <c r="A26" s="245" t="s">
        <v>498</v>
      </c>
      <c r="B26" s="5">
        <f>'PLANTILLA 2020'!L414</f>
        <v>3952.7391082759996</v>
      </c>
      <c r="C26" s="8">
        <v>3820.3232499999999</v>
      </c>
      <c r="D26" s="174">
        <v>1509694285</v>
      </c>
      <c r="E26" s="20">
        <f t="shared" si="0"/>
        <v>132.41585827599965</v>
      </c>
    </row>
    <row r="27" spans="1:5" ht="13.5" thickBot="1" x14ac:dyDescent="0.25">
      <c r="A27" s="95" t="s">
        <v>192</v>
      </c>
      <c r="B27" s="7">
        <f>'PLANTILLA 2020'!L403</f>
        <v>3952.7391082759996</v>
      </c>
      <c r="C27" s="8">
        <v>4275.6674999999996</v>
      </c>
      <c r="D27" s="168">
        <v>1531787953</v>
      </c>
      <c r="E27" s="20">
        <f t="shared" si="0"/>
        <v>-322.92839172399999</v>
      </c>
    </row>
    <row r="28" spans="1:5" ht="13.5" thickBot="1" x14ac:dyDescent="0.25">
      <c r="A28" s="95" t="s">
        <v>507</v>
      </c>
      <c r="B28" s="5">
        <f>'PLANTILLA 2020'!L393</f>
        <v>3952.7391082759996</v>
      </c>
      <c r="C28" s="8">
        <v>3820.8232499999999</v>
      </c>
      <c r="D28" s="174">
        <v>1535871827</v>
      </c>
      <c r="E28" s="20">
        <f t="shared" si="0"/>
        <v>131.91585827599965</v>
      </c>
    </row>
    <row r="29" spans="1:5" ht="13.5" thickBot="1" x14ac:dyDescent="0.25">
      <c r="A29" s="95" t="s">
        <v>509</v>
      </c>
      <c r="B29" s="5">
        <f>'PLANTILLA 2020'!L394</f>
        <v>3952.7391082759996</v>
      </c>
      <c r="C29" s="8">
        <v>3820.8232499999999</v>
      </c>
      <c r="D29" s="174">
        <v>1538712886</v>
      </c>
      <c r="E29" s="20">
        <f t="shared" si="0"/>
        <v>131.91585827599965</v>
      </c>
    </row>
    <row r="30" spans="1:5" ht="13.5" thickBot="1" x14ac:dyDescent="0.25">
      <c r="A30" s="95" t="s">
        <v>514</v>
      </c>
      <c r="B30" s="178">
        <f>'PLANTILLA 2020'!L395</f>
        <v>3952.7391082759996</v>
      </c>
      <c r="C30" s="8">
        <v>3820.8232499999999</v>
      </c>
      <c r="D30" s="174">
        <v>1538586376</v>
      </c>
      <c r="E30" s="20">
        <f t="shared" si="0"/>
        <v>131.91585827599965</v>
      </c>
    </row>
    <row r="31" spans="1:5" ht="13.5" thickBot="1" x14ac:dyDescent="0.25">
      <c r="A31" s="243" t="s">
        <v>149</v>
      </c>
      <c r="B31" s="39">
        <f>'PLANTILLA 2020'!L405</f>
        <v>3952.7391082759996</v>
      </c>
      <c r="C31" s="39">
        <v>4275.6674999999996</v>
      </c>
      <c r="D31" s="169">
        <v>2840332186</v>
      </c>
      <c r="E31" s="20">
        <f t="shared" si="0"/>
        <v>-322.92839172399999</v>
      </c>
    </row>
    <row r="32" spans="1:5" s="1" customFormat="1" ht="15.75" thickBot="1" x14ac:dyDescent="0.3">
      <c r="A32" s="95" t="s">
        <v>531</v>
      </c>
      <c r="B32" s="178">
        <f>'PLANTILLA 2020'!L406</f>
        <v>3952.7391082759996</v>
      </c>
      <c r="C32" s="8">
        <v>4330.2663499999999</v>
      </c>
      <c r="D32" s="174">
        <v>1485450233</v>
      </c>
      <c r="E32" s="202">
        <f t="shared" si="0"/>
        <v>-377.52724172400031</v>
      </c>
    </row>
    <row r="33" spans="1:6" s="1" customFormat="1" ht="15.75" thickBot="1" x14ac:dyDescent="0.3">
      <c r="A33" s="200" t="s">
        <v>541</v>
      </c>
      <c r="B33" s="178">
        <f>'PLANTILLA 2020'!L388</f>
        <v>3952.7391082759996</v>
      </c>
      <c r="C33" s="8">
        <v>3820.8232499999999</v>
      </c>
      <c r="D33" s="168">
        <v>1551301023</v>
      </c>
      <c r="E33" s="202">
        <f t="shared" ref="E33:E59" si="1">B33-C33</f>
        <v>131.91585827599965</v>
      </c>
    </row>
    <row r="34" spans="1:6" ht="13.5" thickBot="1" x14ac:dyDescent="0.25">
      <c r="A34" s="243" t="s">
        <v>505</v>
      </c>
      <c r="B34" s="39">
        <f>'[3]1ERA QUINCENA DE MARZO 2019'!L645</f>
        <v>4774.8122500000009</v>
      </c>
      <c r="C34" s="39">
        <v>4774.8122500000009</v>
      </c>
      <c r="D34" s="173">
        <v>2908151660</v>
      </c>
      <c r="E34" s="20">
        <f>B34-C34</f>
        <v>0</v>
      </c>
    </row>
    <row r="35" spans="1:6" s="1" customFormat="1" ht="15.75" thickBot="1" x14ac:dyDescent="0.3">
      <c r="A35" s="95" t="s">
        <v>548</v>
      </c>
      <c r="B35" s="178">
        <f>'PLANTILLA 2020'!L352</f>
        <v>6193.877039</v>
      </c>
      <c r="C35" s="8">
        <v>5986.0375000000004</v>
      </c>
      <c r="D35" s="168">
        <v>1549308710</v>
      </c>
      <c r="E35" s="202">
        <f t="shared" si="1"/>
        <v>207.8395389999996</v>
      </c>
      <c r="F35" s="262"/>
    </row>
    <row r="36" spans="1:6" s="1" customFormat="1" ht="15.75" thickBot="1" x14ac:dyDescent="0.3">
      <c r="A36" s="242" t="s">
        <v>542</v>
      </c>
      <c r="B36" s="178">
        <f>'PLANTILLA 2020'!L389</f>
        <v>3952.7391082759996</v>
      </c>
      <c r="C36" s="8">
        <v>3820.8232499999999</v>
      </c>
      <c r="D36" s="168">
        <v>1554006367</v>
      </c>
      <c r="E36" s="202">
        <f t="shared" si="1"/>
        <v>131.91585827599965</v>
      </c>
    </row>
    <row r="37" spans="1:6" s="1" customFormat="1" ht="15.75" thickBot="1" x14ac:dyDescent="0.3">
      <c r="A37" s="242" t="s">
        <v>428</v>
      </c>
      <c r="B37" s="178">
        <f>'PLANTILLA 2020'!L379</f>
        <v>3952.7391082759996</v>
      </c>
      <c r="C37" s="8">
        <v>3820.8232499999999</v>
      </c>
      <c r="D37" s="168">
        <v>1567174837</v>
      </c>
      <c r="E37" s="202">
        <f t="shared" si="1"/>
        <v>131.91585827599965</v>
      </c>
    </row>
    <row r="38" spans="1:6" s="1" customFormat="1" ht="15.75" thickBot="1" x14ac:dyDescent="0.3">
      <c r="A38" s="242" t="s">
        <v>568</v>
      </c>
      <c r="B38" s="178">
        <f>'PLANTILLA 2020'!L429</f>
        <v>3854.4228125</v>
      </c>
      <c r="C38" s="8">
        <v>3719.9375</v>
      </c>
      <c r="D38" s="168">
        <v>1570065946</v>
      </c>
      <c r="E38" s="202">
        <f t="shared" si="1"/>
        <v>134.48531249999996</v>
      </c>
    </row>
    <row r="39" spans="1:6" s="104" customFormat="1" ht="15.75" thickBot="1" x14ac:dyDescent="0.3">
      <c r="A39" s="246" t="s">
        <v>47</v>
      </c>
      <c r="B39" s="251">
        <f>'PLANTILLA 2020'!L428</f>
        <v>3854.4228125</v>
      </c>
      <c r="C39" s="252">
        <v>3719.9375</v>
      </c>
      <c r="D39" s="172">
        <v>2647970099</v>
      </c>
      <c r="E39" s="250">
        <f t="shared" si="1"/>
        <v>134.48531249999996</v>
      </c>
    </row>
    <row r="40" spans="1:6" ht="13.5" thickBot="1" x14ac:dyDescent="0.25">
      <c r="A40" s="243" t="s">
        <v>146</v>
      </c>
      <c r="B40" s="39">
        <f>'PLANTILLA 2020'!L369</f>
        <v>4349.7177822800004</v>
      </c>
      <c r="C40" s="39">
        <v>4275.6674999999996</v>
      </c>
      <c r="D40" s="169">
        <v>2798234523</v>
      </c>
      <c r="E40" s="20">
        <f t="shared" si="1"/>
        <v>74.050282280000829</v>
      </c>
    </row>
    <row r="41" spans="1:6" ht="13.5" thickBot="1" x14ac:dyDescent="0.25">
      <c r="A41" s="243" t="s">
        <v>141</v>
      </c>
      <c r="B41" s="39">
        <f>'PLANTILLA 2020'!L385</f>
        <v>3952.7391082759996</v>
      </c>
      <c r="C41" s="39">
        <v>3820.8232499999999</v>
      </c>
      <c r="D41" s="169">
        <v>2956863558</v>
      </c>
      <c r="E41" s="20">
        <f t="shared" si="1"/>
        <v>131.91585827599965</v>
      </c>
    </row>
    <row r="42" spans="1:6" ht="13.5" thickBot="1" x14ac:dyDescent="0.25">
      <c r="A42" s="242" t="s">
        <v>157</v>
      </c>
      <c r="B42" s="7">
        <f>'PLANTILLA 2020'!L89</f>
        <v>6637.2935000000007</v>
      </c>
      <c r="C42" s="39">
        <v>6637.2935000000007</v>
      </c>
      <c r="D42" s="168">
        <v>2956990584</v>
      </c>
      <c r="E42" s="20">
        <f t="shared" si="1"/>
        <v>0</v>
      </c>
    </row>
    <row r="43" spans="1:6" ht="13.5" thickBot="1" x14ac:dyDescent="0.25">
      <c r="A43" s="95" t="s">
        <v>199</v>
      </c>
      <c r="B43" s="41">
        <f>'PLANTILLA 2020'!L374</f>
        <v>4349.7203697799996</v>
      </c>
      <c r="C43" s="39">
        <v>4275.67</v>
      </c>
      <c r="D43" s="174">
        <v>2868534179</v>
      </c>
      <c r="E43" s="20">
        <f t="shared" si="1"/>
        <v>74.050369779999528</v>
      </c>
    </row>
    <row r="44" spans="1:6" ht="13.5" thickBot="1" x14ac:dyDescent="0.25">
      <c r="A44" s="243" t="s">
        <v>167</v>
      </c>
      <c r="B44" s="39">
        <f>'PLANTILLA 2020'!L351</f>
        <v>6193.877039</v>
      </c>
      <c r="C44" s="39">
        <v>5986.2124999999996</v>
      </c>
      <c r="D44" s="169">
        <v>1136424708</v>
      </c>
      <c r="E44" s="20">
        <f t="shared" si="1"/>
        <v>207.66453900000033</v>
      </c>
    </row>
    <row r="45" spans="1:6" ht="20.25" customHeight="1" thickBot="1" x14ac:dyDescent="0.25">
      <c r="A45" s="243" t="s">
        <v>360</v>
      </c>
      <c r="B45" s="39">
        <f>'PLANTILLA 2020'!L425</f>
        <v>4904.7648787500011</v>
      </c>
      <c r="C45" s="39">
        <v>4719.9322500000007</v>
      </c>
      <c r="D45" s="169">
        <v>2959461620</v>
      </c>
      <c r="E45" s="20">
        <f t="shared" si="1"/>
        <v>184.83262875000037</v>
      </c>
    </row>
    <row r="46" spans="1:6" ht="17.25" customHeight="1" thickBot="1" x14ac:dyDescent="0.25">
      <c r="A46" s="276" t="s">
        <v>145</v>
      </c>
      <c r="B46" s="39">
        <f>'PLANTILLA 2020'!L83</f>
        <v>8847.33</v>
      </c>
      <c r="C46" s="39">
        <v>8847.33</v>
      </c>
      <c r="D46" s="277">
        <v>2959891854</v>
      </c>
      <c r="E46" s="20">
        <f t="shared" si="1"/>
        <v>0</v>
      </c>
    </row>
    <row r="47" spans="1:6" ht="13.5" thickBot="1" x14ac:dyDescent="0.25">
      <c r="A47" s="95" t="s">
        <v>518</v>
      </c>
      <c r="B47" s="5">
        <f>'PLANTILLA 2020'!L359</f>
        <v>4349.7177822800004</v>
      </c>
      <c r="C47" s="39">
        <v>4275.6674999999996</v>
      </c>
      <c r="D47" s="174">
        <v>1568845492</v>
      </c>
      <c r="E47" s="20">
        <f t="shared" si="1"/>
        <v>74.050282280000829</v>
      </c>
    </row>
    <row r="48" spans="1:6" ht="13.5" thickBot="1" x14ac:dyDescent="0.25">
      <c r="A48" s="242" t="s">
        <v>198</v>
      </c>
      <c r="B48" s="42">
        <f>'PLANTILLA 2020'!L373</f>
        <v>4349.7177822800004</v>
      </c>
      <c r="C48" s="39">
        <v>4275.6674999999996</v>
      </c>
      <c r="D48" s="174">
        <v>1571052101</v>
      </c>
      <c r="E48" s="20">
        <f t="shared" si="1"/>
        <v>74.050282280000829</v>
      </c>
    </row>
    <row r="49" spans="1:58" ht="13.5" thickBot="1" x14ac:dyDescent="0.25">
      <c r="A49" s="95" t="s">
        <v>472</v>
      </c>
      <c r="B49" s="20">
        <f>'PLANTILLA 2020'!L371</f>
        <v>4349.7177822800004</v>
      </c>
      <c r="C49" s="39">
        <v>4275.6674999999996</v>
      </c>
      <c r="D49" s="174">
        <v>1510764861</v>
      </c>
      <c r="E49" s="20">
        <f t="shared" si="1"/>
        <v>74.050282280000829</v>
      </c>
      <c r="F49" s="165"/>
      <c r="G49" s="165"/>
      <c r="H49" s="165"/>
    </row>
    <row r="50" spans="1:58" ht="13.5" thickBot="1" x14ac:dyDescent="0.25">
      <c r="A50" s="243" t="s">
        <v>136</v>
      </c>
      <c r="B50" s="39">
        <f>'PLANTILLA 2020'!L381</f>
        <v>3952.7391082759996</v>
      </c>
      <c r="C50" s="39">
        <v>3820.8232499999999</v>
      </c>
      <c r="D50" s="169">
        <v>2965840082</v>
      </c>
      <c r="E50" s="20">
        <f t="shared" si="1"/>
        <v>131.91585827599965</v>
      </c>
    </row>
    <row r="51" spans="1:58" ht="13.5" thickBot="1" x14ac:dyDescent="0.25">
      <c r="A51" s="243" t="s">
        <v>139</v>
      </c>
      <c r="B51" s="39">
        <f>'PLANTILLA 2020'!L378</f>
        <v>3952.7391082759996</v>
      </c>
      <c r="C51" s="39">
        <v>3820.8232499999999</v>
      </c>
      <c r="D51" s="169">
        <v>2840329878</v>
      </c>
      <c r="E51" s="20">
        <f t="shared" si="1"/>
        <v>131.91585827599965</v>
      </c>
    </row>
    <row r="52" spans="1:58" ht="16.5" customHeight="1" thickBot="1" x14ac:dyDescent="0.25">
      <c r="A52" s="243" t="s">
        <v>179</v>
      </c>
      <c r="B52" s="39">
        <f>'PLANTILLA 2020'!L360</f>
        <v>4349.7177822800004</v>
      </c>
      <c r="C52" s="39">
        <v>4275.6674999999996</v>
      </c>
      <c r="D52" s="173">
        <v>2847110774</v>
      </c>
      <c r="E52" s="20">
        <f t="shared" si="1"/>
        <v>74.050282280000829</v>
      </c>
    </row>
    <row r="53" spans="1:58" ht="13.5" thickBot="1" x14ac:dyDescent="0.25">
      <c r="A53" s="95" t="s">
        <v>194</v>
      </c>
      <c r="B53" s="39">
        <f>'PLANTILLA 2020'!L387</f>
        <v>3952.7391082759996</v>
      </c>
      <c r="C53" s="39">
        <v>3820.8232499999999</v>
      </c>
      <c r="D53" s="173">
        <v>1568202885</v>
      </c>
      <c r="E53" s="20">
        <f t="shared" si="1"/>
        <v>131.91585827599965</v>
      </c>
    </row>
    <row r="54" spans="1:58" ht="13.5" thickBot="1" x14ac:dyDescent="0.25">
      <c r="A54" s="243" t="s">
        <v>134</v>
      </c>
      <c r="B54" s="39">
        <f>'PLANTILLA 2020'!L361</f>
        <v>4349.7177822800004</v>
      </c>
      <c r="C54" s="39">
        <v>4275.6674999999996</v>
      </c>
      <c r="D54" s="169">
        <v>2956990576</v>
      </c>
      <c r="E54" s="20">
        <f t="shared" si="1"/>
        <v>74.050282280000829</v>
      </c>
    </row>
    <row r="55" spans="1:58" ht="13.5" thickBot="1" x14ac:dyDescent="0.25">
      <c r="A55" s="243" t="s">
        <v>180</v>
      </c>
      <c r="B55" s="39">
        <f>'PLANTILLA 2020'!L386</f>
        <v>3952.7391082759996</v>
      </c>
      <c r="C55" s="39">
        <v>3820.8232499999999</v>
      </c>
      <c r="D55" s="173">
        <v>1511388878</v>
      </c>
      <c r="E55" s="20">
        <f t="shared" si="1"/>
        <v>131.91585827599965</v>
      </c>
    </row>
    <row r="56" spans="1:58" ht="13.5" thickBot="1" x14ac:dyDescent="0.25">
      <c r="A56" s="243" t="s">
        <v>591</v>
      </c>
      <c r="B56" s="39">
        <f>'PLANTILLA 2020'!L416</f>
        <v>3952.7391082759996</v>
      </c>
      <c r="C56" s="39">
        <v>3820.3232499999999</v>
      </c>
      <c r="D56" s="173">
        <v>1544806720</v>
      </c>
      <c r="E56" s="20">
        <f t="shared" si="1"/>
        <v>132.41585827599965</v>
      </c>
    </row>
    <row r="57" spans="1:58" s="166" customFormat="1" ht="13.5" thickBot="1" x14ac:dyDescent="0.25">
      <c r="A57" s="247" t="s">
        <v>358</v>
      </c>
      <c r="B57" s="107">
        <f>'PLANTILLA 2020'!L350</f>
        <v>6193.877039</v>
      </c>
      <c r="C57" s="108">
        <f>F57</f>
        <v>5040.877039</v>
      </c>
      <c r="D57" s="176">
        <v>2689261311</v>
      </c>
      <c r="E57" s="171">
        <f t="shared" si="1"/>
        <v>1153</v>
      </c>
      <c r="F57" s="165">
        <f>B57-'EFECTIVO ADMON'!F8</f>
        <v>5040.877039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</row>
    <row r="58" spans="1:58" s="166" customFormat="1" ht="13.5" thickBot="1" x14ac:dyDescent="0.25">
      <c r="A58" s="247" t="s">
        <v>178</v>
      </c>
      <c r="B58" s="109">
        <f>'PLANTILLA 2020'!L397</f>
        <v>3952.7391082759996</v>
      </c>
      <c r="C58" s="108">
        <f t="shared" ref="C58:C59" si="2">F58</f>
        <v>3496.7391082759996</v>
      </c>
      <c r="D58" s="177">
        <v>1503407977</v>
      </c>
      <c r="E58" s="171">
        <f t="shared" si="1"/>
        <v>456</v>
      </c>
      <c r="F58" s="165">
        <f>B58-'EFECTIVO ADMON'!F4</f>
        <v>3496.7391082759996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</row>
    <row r="59" spans="1:58" s="166" customFormat="1" ht="13.5" thickBot="1" x14ac:dyDescent="0.25">
      <c r="A59" s="247" t="s">
        <v>137</v>
      </c>
      <c r="B59" s="109">
        <f>'PLANTILLA 2020'!L382</f>
        <v>3952.7391082759996</v>
      </c>
      <c r="C59" s="108">
        <f t="shared" si="2"/>
        <v>2964.7391082759996</v>
      </c>
      <c r="D59" s="170">
        <v>2956989950</v>
      </c>
      <c r="E59" s="171">
        <f t="shared" si="1"/>
        <v>988</v>
      </c>
      <c r="F59" s="165">
        <f>B59-'EFECTIVO ADMON'!F6</f>
        <v>2964.7391082759996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</row>
    <row r="60" spans="1:58" s="10" customFormat="1" ht="15.75" thickBot="1" x14ac:dyDescent="0.3">
      <c r="A60" s="248" t="s">
        <v>160</v>
      </c>
      <c r="B60" s="198">
        <f>SUM(B2:B59)</f>
        <v>258107.34491996403</v>
      </c>
      <c r="C60" s="198">
        <f>SUM(C2:C59)</f>
        <v>250984.88910555193</v>
      </c>
      <c r="D60" s="15"/>
      <c r="E60" s="199"/>
    </row>
    <row r="61" spans="1:58" ht="13.5" thickBot="1" x14ac:dyDescent="0.25">
      <c r="A61" s="242"/>
      <c r="B61" s="42"/>
      <c r="C61" s="4"/>
      <c r="D61" s="174"/>
      <c r="E61" s="24"/>
    </row>
    <row r="62" spans="1:58" x14ac:dyDescent="0.2">
      <c r="A62" s="249"/>
      <c r="B62" s="19"/>
      <c r="C62" s="19"/>
      <c r="D62" s="165"/>
    </row>
    <row r="64" spans="1:58" ht="12" customHeight="1" x14ac:dyDescent="0.2"/>
    <row r="66" spans="4:4" x14ac:dyDescent="0.2">
      <c r="D66" s="180"/>
    </row>
  </sheetData>
  <sheetProtection algorithmName="SHA-512" hashValue="KWkFSJIQjNZmB+nXKyvp0RoGmstklWwrdiwtV9sUBrLBgAynKTF42SmoF1sFMRBKZKZmWW8xHDPACZcxzTrqDg==" saltValue="FMpBIcV+crnhZM15mab18A==" spinCount="100000" sheet="1" objects="1" scenarios="1"/>
  <pageMargins left="0.7" right="0.7" top="0.75" bottom="0.75" header="0.3" footer="0.3"/>
  <pageSetup orientation="landscape" r:id="rId1"/>
  <ignoredErrors>
    <ignoredError sqref="B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24" activeCellId="1" sqref="G4 G24"/>
    </sheetView>
  </sheetViews>
  <sheetFormatPr baseColWidth="10" defaultRowHeight="15" x14ac:dyDescent="0.25"/>
  <cols>
    <col min="1" max="1" width="37.140625" style="18" customWidth="1"/>
    <col min="2" max="2" width="14.42578125" style="164" hidden="1" customWidth="1"/>
    <col min="3" max="3" width="13.28515625" style="1" customWidth="1"/>
    <col min="4" max="4" width="10.42578125" style="1" hidden="1" customWidth="1"/>
    <col min="5" max="5" width="11.85546875" style="1" customWidth="1"/>
    <col min="6" max="16384" width="11.42578125" style="1"/>
  </cols>
  <sheetData>
    <row r="1" spans="1:5" ht="15.75" thickBot="1" x14ac:dyDescent="0.3">
      <c r="A1" s="13" t="s">
        <v>128</v>
      </c>
      <c r="B1" s="14">
        <f>'PLANTILLA 2020'!L363</f>
        <v>4349.7177822800004</v>
      </c>
      <c r="C1" s="14">
        <v>4275.6674999999996</v>
      </c>
      <c r="D1" s="2">
        <f>B1-C1</f>
        <v>74.050282280000829</v>
      </c>
    </row>
    <row r="2" spans="1:5" ht="15.75" thickBot="1" x14ac:dyDescent="0.3">
      <c r="A2" s="95" t="s">
        <v>555</v>
      </c>
      <c r="B2" s="178">
        <f>'PLANTILLA 2020'!L407</f>
        <v>3952.7391082759996</v>
      </c>
      <c r="C2" s="8">
        <v>3820.8232499999999</v>
      </c>
      <c r="D2" s="2">
        <f t="shared" ref="D2:D4" si="0">B2-C2</f>
        <v>131.91585827599965</v>
      </c>
    </row>
    <row r="3" spans="1:5" ht="15.75" thickBot="1" x14ac:dyDescent="0.3">
      <c r="A3" s="224" t="s">
        <v>570</v>
      </c>
      <c r="B3" s="178">
        <f>'PLANTILLA 2020'!L415</f>
        <v>3952.7391082759996</v>
      </c>
      <c r="C3" s="8">
        <v>3820.3232499999999</v>
      </c>
      <c r="D3" s="2">
        <f t="shared" si="0"/>
        <v>132.41585827599965</v>
      </c>
    </row>
    <row r="4" spans="1:5" s="223" customFormat="1" ht="15.75" thickBot="1" x14ac:dyDescent="0.3">
      <c r="A4" s="259" t="s">
        <v>588</v>
      </c>
      <c r="B4" s="4">
        <f>'PLANTILLA 2020'!L380</f>
        <v>3952.7391082759996</v>
      </c>
      <c r="C4" s="4">
        <v>3820.8232499999999</v>
      </c>
      <c r="D4" s="2">
        <f t="shared" si="0"/>
        <v>131.91585827599965</v>
      </c>
    </row>
    <row r="5" spans="1:5" ht="15.75" thickBot="1" x14ac:dyDescent="0.3">
      <c r="A5" s="263" t="s">
        <v>527</v>
      </c>
      <c r="B5" s="178">
        <f>'PLANTILLA 2020'!L423</f>
        <v>6268.4303124999997</v>
      </c>
      <c r="C5" s="8">
        <v>6028.8924999999999</v>
      </c>
      <c r="D5" s="2">
        <f>B5-C5</f>
        <v>239.53781249999975</v>
      </c>
      <c r="E5" s="2"/>
    </row>
    <row r="6" spans="1:5" ht="15.75" thickBot="1" x14ac:dyDescent="0.3">
      <c r="A6" s="263" t="s">
        <v>590</v>
      </c>
      <c r="B6" s="178" t="e">
        <f>'PLANTILLA 2020'!#REF!</f>
        <v>#REF!</v>
      </c>
      <c r="C6" s="8">
        <v>1140.1786666666667</v>
      </c>
      <c r="D6" s="2" t="e">
        <f t="shared" ref="D6:D7" si="1">B6-C6</f>
        <v>#REF!</v>
      </c>
      <c r="E6" s="2"/>
    </row>
    <row r="7" spans="1:5" ht="15.75" thickBot="1" x14ac:dyDescent="0.3">
      <c r="A7" s="263" t="s">
        <v>592</v>
      </c>
      <c r="B7" s="178">
        <f>'PLANTILLA 2020'!L417</f>
        <v>3952.7391082759996</v>
      </c>
      <c r="C7" s="8">
        <v>3820.3232499999999</v>
      </c>
      <c r="D7" s="2">
        <f t="shared" si="1"/>
        <v>132.41585827599965</v>
      </c>
      <c r="E7" s="2"/>
    </row>
    <row r="8" spans="1:5" ht="15.75" thickBot="1" x14ac:dyDescent="0.3">
      <c r="A8" s="4" t="s">
        <v>158</v>
      </c>
      <c r="B8" s="8" t="e">
        <f>SUM(B1:B7)</f>
        <v>#REF!</v>
      </c>
      <c r="C8" s="8">
        <f>SUM(C1:C7)</f>
        <v>26727.031666666666</v>
      </c>
    </row>
    <row r="9" spans="1:5" x14ac:dyDescent="0.25">
      <c r="A9" s="223"/>
    </row>
    <row r="10" spans="1:5" x14ac:dyDescent="0.25">
      <c r="A10" s="1"/>
    </row>
    <row r="11" spans="1:5" x14ac:dyDescent="0.25">
      <c r="A11" s="1"/>
    </row>
    <row r="12" spans="1:5" x14ac:dyDescent="0.25">
      <c r="A12" s="223"/>
    </row>
    <row r="13" spans="1:5" x14ac:dyDescent="0.25">
      <c r="A13" s="223"/>
    </row>
  </sheetData>
  <sheetProtection algorithmName="SHA-512" hashValue="QU48VJE8WjPdkUv2d1qoses/4JcTxOvt5k7rcTGtUed7xh6BVxtM63NpXhAJVpfhX1B4N/HE7s8aPfK8ErmLMA==" saltValue="zn4jkDYeX0ynEiWDDeNn/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G24" activeCellId="1" sqref="G4 G24"/>
    </sheetView>
  </sheetViews>
  <sheetFormatPr baseColWidth="10" defaultRowHeight="15" x14ac:dyDescent="0.25"/>
  <cols>
    <col min="1" max="1" width="32.42578125" style="19" customWidth="1"/>
    <col min="2" max="2" width="15.140625" style="19" hidden="1" customWidth="1"/>
    <col min="3" max="3" width="17" style="19" customWidth="1"/>
    <col min="4" max="4" width="19.85546875" style="37" customWidth="1"/>
    <col min="5" max="5" width="11.140625" style="1" hidden="1" customWidth="1"/>
    <col min="6" max="6" width="13.28515625" style="104" hidden="1" customWidth="1"/>
    <col min="7" max="16384" width="11.42578125" style="1"/>
  </cols>
  <sheetData>
    <row r="2" spans="1:6" ht="15.75" thickBot="1" x14ac:dyDescent="0.3"/>
    <row r="3" spans="1:6" s="19" customFormat="1" ht="15.75" thickBot="1" x14ac:dyDescent="0.3">
      <c r="A3" s="11" t="s">
        <v>200</v>
      </c>
      <c r="B3" s="41">
        <f>'PLANTILLA 2020'!L390</f>
        <v>3952.7391082759996</v>
      </c>
      <c r="C3" s="4">
        <v>3820.8232499999999</v>
      </c>
      <c r="D3" s="29">
        <v>90411612529</v>
      </c>
      <c r="E3" s="165">
        <f>B3-C3</f>
        <v>131.91585827599965</v>
      </c>
      <c r="F3" s="104"/>
    </row>
    <row r="4" spans="1:6" s="19" customFormat="1" ht="15.75" thickBot="1" x14ac:dyDescent="0.3">
      <c r="A4" s="11" t="s">
        <v>471</v>
      </c>
      <c r="B4" s="20">
        <f>'PLANTILLA 2020'!L392</f>
        <v>3952.7391082759996</v>
      </c>
      <c r="C4" s="4">
        <v>3820.8232499999999</v>
      </c>
      <c r="D4" s="30">
        <v>90411831891</v>
      </c>
      <c r="E4" s="165">
        <f t="shared" ref="E4:E12" si="0">B4-C4</f>
        <v>131.91585827599965</v>
      </c>
      <c r="F4" s="104"/>
    </row>
    <row r="5" spans="1:6" s="19" customFormat="1" ht="15.75" thickBot="1" x14ac:dyDescent="0.3">
      <c r="A5" s="12" t="s">
        <v>177</v>
      </c>
      <c r="B5" s="39">
        <f>'PLANTILLA 2020'!L376</f>
        <v>3952.7391082759996</v>
      </c>
      <c r="C5" s="40">
        <v>3820.8232499999999</v>
      </c>
      <c r="D5" s="35">
        <v>90416564336</v>
      </c>
      <c r="E5" s="165">
        <f t="shared" si="0"/>
        <v>131.91585827599965</v>
      </c>
      <c r="F5" s="104"/>
    </row>
    <row r="6" spans="1:6" s="19" customFormat="1" ht="15.75" thickBot="1" x14ac:dyDescent="0.3">
      <c r="A6" s="11" t="s">
        <v>508</v>
      </c>
      <c r="B6" s="5">
        <f>'PLANTILLA 2020'!L399</f>
        <v>3952.7391082759996</v>
      </c>
      <c r="C6" s="8">
        <v>3820.8232499999999</v>
      </c>
      <c r="D6" s="29">
        <v>90417893104</v>
      </c>
      <c r="E6" s="165">
        <f t="shared" si="0"/>
        <v>131.91585827599965</v>
      </c>
      <c r="F6" s="104"/>
    </row>
    <row r="7" spans="1:6" s="19" customFormat="1" ht="15.75" thickBot="1" x14ac:dyDescent="0.3">
      <c r="A7" s="12" t="s">
        <v>366</v>
      </c>
      <c r="B7" s="39">
        <f>'PLANTILLA 2020'!L404</f>
        <v>3952.7391082759996</v>
      </c>
      <c r="C7" s="39">
        <v>3820.8232499999999</v>
      </c>
      <c r="D7" s="35">
        <v>90421115442</v>
      </c>
      <c r="E7" s="165">
        <f t="shared" si="0"/>
        <v>131.91585827599965</v>
      </c>
      <c r="F7" s="104"/>
    </row>
    <row r="8" spans="1:6" s="19" customFormat="1" ht="15.75" thickBot="1" x14ac:dyDescent="0.3">
      <c r="A8" s="12" t="s">
        <v>132</v>
      </c>
      <c r="B8" s="39">
        <f>'PLANTILLA 2020'!L88</f>
        <v>6637.6</v>
      </c>
      <c r="C8" s="40">
        <v>6637.6</v>
      </c>
      <c r="D8" s="36">
        <v>90400287006</v>
      </c>
      <c r="E8" s="165">
        <f t="shared" si="0"/>
        <v>0</v>
      </c>
      <c r="F8" s="192"/>
    </row>
    <row r="9" spans="1:6" s="19" customFormat="1" ht="15.75" thickBot="1" x14ac:dyDescent="0.3">
      <c r="A9" s="95" t="s">
        <v>555</v>
      </c>
      <c r="B9" s="39">
        <f>'PLANTILLA 2020'!L407</f>
        <v>3952.7391082759996</v>
      </c>
      <c r="C9" s="40">
        <v>3820.8232499999999</v>
      </c>
      <c r="D9" s="36">
        <v>90429052164</v>
      </c>
      <c r="E9" s="165">
        <f t="shared" si="0"/>
        <v>131.91585827599965</v>
      </c>
      <c r="F9" s="192"/>
    </row>
    <row r="10" spans="1:6" s="19" customFormat="1" ht="15.75" thickBot="1" x14ac:dyDescent="0.3">
      <c r="A10" s="95" t="s">
        <v>570</v>
      </c>
      <c r="B10" s="39">
        <f>'PLANTILLA 2020'!L415</f>
        <v>3952.7391082759996</v>
      </c>
      <c r="C10" s="8">
        <v>3820.3232499999999</v>
      </c>
      <c r="D10" s="36">
        <v>90430610391</v>
      </c>
      <c r="E10" s="165">
        <f t="shared" si="0"/>
        <v>132.41585827599965</v>
      </c>
      <c r="F10" s="192"/>
    </row>
    <row r="11" spans="1:6" s="19" customFormat="1" ht="15.75" thickBot="1" x14ac:dyDescent="0.3">
      <c r="A11" s="95" t="s">
        <v>575</v>
      </c>
      <c r="B11" s="39">
        <f>'PLANTILLA 2020'!L408</f>
        <v>3952.7391082759996</v>
      </c>
      <c r="C11" s="8">
        <v>3820.8232499999999</v>
      </c>
      <c r="D11" s="36">
        <v>70134563816</v>
      </c>
      <c r="E11" s="165">
        <f t="shared" si="0"/>
        <v>131.91585827599965</v>
      </c>
      <c r="F11" s="192"/>
    </row>
    <row r="12" spans="1:6" s="19" customFormat="1" ht="15.75" thickBot="1" x14ac:dyDescent="0.3">
      <c r="A12" s="95" t="s">
        <v>587</v>
      </c>
      <c r="B12" s="39">
        <f>'PLANTILLA 2020'!L430</f>
        <v>3854.4228125</v>
      </c>
      <c r="C12" s="8">
        <v>4959.916666666667</v>
      </c>
      <c r="D12" s="36">
        <v>90433793705</v>
      </c>
      <c r="E12" s="165">
        <f t="shared" si="0"/>
        <v>-1105.493854166667</v>
      </c>
      <c r="F12" s="192"/>
    </row>
    <row r="13" spans="1:6" s="19" customFormat="1" ht="13.5" customHeight="1" thickBot="1" x14ac:dyDescent="0.3">
      <c r="A13" s="12" t="s">
        <v>176</v>
      </c>
      <c r="B13" s="39">
        <f>'PLANTILLA 2020'!L409</f>
        <v>3952.7391082759996</v>
      </c>
      <c r="C13" s="40">
        <v>3820.8232499999999</v>
      </c>
      <c r="D13" s="36">
        <v>90247161626</v>
      </c>
      <c r="E13" s="278">
        <f>B13-C13</f>
        <v>131.91585827599965</v>
      </c>
      <c r="F13" s="192"/>
    </row>
    <row r="14" spans="1:6" s="19" customFormat="1" ht="15.75" thickBot="1" x14ac:dyDescent="0.3">
      <c r="A14" s="12" t="s">
        <v>172</v>
      </c>
      <c r="B14" s="39">
        <f>'PLANTILLA 2020'!L396</f>
        <v>3952.7391082759996</v>
      </c>
      <c r="C14" s="40">
        <v>3820.8232499999999</v>
      </c>
      <c r="D14" s="35">
        <v>90414150399</v>
      </c>
      <c r="E14" s="165">
        <f>B14-C14</f>
        <v>131.91585827599965</v>
      </c>
      <c r="F14" s="192"/>
    </row>
    <row r="15" spans="1:6" s="19" customFormat="1" ht="15.75" thickBot="1" x14ac:dyDescent="0.3">
      <c r="A15" s="12" t="s">
        <v>201</v>
      </c>
      <c r="B15" s="7">
        <f>'PLANTILLA 2020'!L431</f>
        <v>3753.57</v>
      </c>
      <c r="C15" s="40">
        <v>3753.57</v>
      </c>
      <c r="D15" s="30">
        <v>90265902293</v>
      </c>
      <c r="E15" s="165">
        <f>B15-C15</f>
        <v>0</v>
      </c>
      <c r="F15" s="192"/>
    </row>
    <row r="16" spans="1:6" s="19" customFormat="1" ht="15.75" thickBot="1" x14ac:dyDescent="0.3">
      <c r="A16" s="11" t="s">
        <v>195</v>
      </c>
      <c r="B16" s="20">
        <f>'PLANTILLA 2020'!L400</f>
        <v>3952.7391082759996</v>
      </c>
      <c r="C16" s="40">
        <v>3820.8232499999999</v>
      </c>
      <c r="D16" s="30">
        <v>90401971385</v>
      </c>
      <c r="E16" s="165">
        <f t="shared" ref="E16:E26" si="1">B16-C16</f>
        <v>131.91585827599965</v>
      </c>
      <c r="F16" s="192"/>
    </row>
    <row r="17" spans="1:6" ht="15.75" thickBot="1" x14ac:dyDescent="0.3">
      <c r="A17" s="12" t="s">
        <v>352</v>
      </c>
      <c r="B17" s="7">
        <f>'PLANTILLA 2020'!L401</f>
        <v>3952.7391082759996</v>
      </c>
      <c r="C17" s="40">
        <v>3820.8232499999999</v>
      </c>
      <c r="D17" s="30">
        <v>90401627889</v>
      </c>
      <c r="E17" s="165">
        <f t="shared" si="1"/>
        <v>131.91585827599965</v>
      </c>
      <c r="F17" s="192"/>
    </row>
    <row r="18" spans="1:6" ht="15.75" thickBot="1" x14ac:dyDescent="0.3">
      <c r="A18" s="21" t="s">
        <v>389</v>
      </c>
      <c r="B18" s="8">
        <f>'PLANTILLA 2020'!L426</f>
        <v>3854.4228125</v>
      </c>
      <c r="C18" s="40">
        <v>3719.9375</v>
      </c>
      <c r="D18" s="29">
        <v>90401980163</v>
      </c>
      <c r="E18" s="165">
        <f t="shared" si="1"/>
        <v>134.48531249999996</v>
      </c>
      <c r="F18" s="192"/>
    </row>
    <row r="19" spans="1:6" ht="15.75" thickBot="1" x14ac:dyDescent="0.3">
      <c r="A19" s="11" t="s">
        <v>473</v>
      </c>
      <c r="B19" s="8">
        <f>'PLANTILLA 2020'!L427</f>
        <v>3854.4228125</v>
      </c>
      <c r="C19" s="40">
        <v>3719.9375</v>
      </c>
      <c r="D19" s="29">
        <v>90410774037</v>
      </c>
      <c r="E19" s="165">
        <f t="shared" si="1"/>
        <v>134.48531249999996</v>
      </c>
      <c r="F19" s="192"/>
    </row>
    <row r="20" spans="1:6" ht="15.75" thickBot="1" x14ac:dyDescent="0.3">
      <c r="A20" s="11" t="s">
        <v>506</v>
      </c>
      <c r="B20" s="178">
        <f>'PLANTILLA 2020'!L398</f>
        <v>3952.7391082759996</v>
      </c>
      <c r="C20" s="40">
        <v>3820.8232499999999</v>
      </c>
      <c r="D20" s="30">
        <v>90418278667</v>
      </c>
      <c r="E20" s="165">
        <f t="shared" si="1"/>
        <v>131.91585827599965</v>
      </c>
      <c r="F20" s="192"/>
    </row>
    <row r="21" spans="1:6" s="19" customFormat="1" ht="15.75" thickBot="1" x14ac:dyDescent="0.3">
      <c r="A21" s="12" t="s">
        <v>364</v>
      </c>
      <c r="B21" s="7">
        <f>'PLANTILLA 2020'!L412</f>
        <v>3952.7391082759996</v>
      </c>
      <c r="C21" s="40">
        <v>3820.8232499999999</v>
      </c>
      <c r="D21" s="30">
        <v>90402219768</v>
      </c>
      <c r="E21" s="165">
        <f t="shared" si="1"/>
        <v>131.91585827599965</v>
      </c>
      <c r="F21" s="192"/>
    </row>
    <row r="22" spans="1:6" s="19" customFormat="1" ht="15.75" thickBot="1" x14ac:dyDescent="0.3">
      <c r="A22" s="12" t="s">
        <v>365</v>
      </c>
      <c r="B22" s="7">
        <f>'PLANTILLA 2020'!L391</f>
        <v>3952.7391082759996</v>
      </c>
      <c r="C22" s="40">
        <v>3820.8232499999999</v>
      </c>
      <c r="D22" s="30">
        <v>90402347588</v>
      </c>
      <c r="E22" s="165">
        <f t="shared" si="1"/>
        <v>131.91585827599965</v>
      </c>
      <c r="F22" s="192"/>
    </row>
    <row r="23" spans="1:6" s="19" customFormat="1" ht="15.75" thickBot="1" x14ac:dyDescent="0.3">
      <c r="A23" s="12" t="s">
        <v>144</v>
      </c>
      <c r="B23" s="7">
        <f>'PLANTILLA 2020'!L424</f>
        <v>3854.4228125</v>
      </c>
      <c r="C23" s="40">
        <v>3719.9375</v>
      </c>
      <c r="D23" s="30">
        <v>90427882801</v>
      </c>
      <c r="E23" s="165">
        <f t="shared" si="1"/>
        <v>134.48531249999996</v>
      </c>
      <c r="F23" s="192"/>
    </row>
    <row r="24" spans="1:6" s="166" customFormat="1" ht="15.75" thickBot="1" x14ac:dyDescent="0.3">
      <c r="A24" s="217" t="s">
        <v>187</v>
      </c>
      <c r="B24" s="171">
        <f>'PLANTILLA 2020'!L372</f>
        <v>4349.7177822800004</v>
      </c>
      <c r="C24" s="108">
        <f>F24</f>
        <v>4116.7177822800004</v>
      </c>
      <c r="D24" s="206">
        <v>90400061431</v>
      </c>
      <c r="E24" s="165">
        <f t="shared" si="1"/>
        <v>233</v>
      </c>
      <c r="F24" s="189">
        <f>B24-'EFECTIVO ADMON'!F9</f>
        <v>4116.7177822800004</v>
      </c>
    </row>
    <row r="25" spans="1:6" s="211" customFormat="1" ht="15.75" thickBot="1" x14ac:dyDescent="0.3">
      <c r="A25" s="212" t="s">
        <v>138</v>
      </c>
      <c r="B25" s="213">
        <f>'PLANTILLA 2020'!L383</f>
        <v>3952.7391082759996</v>
      </c>
      <c r="C25" s="108">
        <f>F25</f>
        <v>2953.7391082759996</v>
      </c>
      <c r="D25" s="206">
        <v>90401157416</v>
      </c>
      <c r="E25" s="165">
        <f t="shared" si="1"/>
        <v>999</v>
      </c>
      <c r="F25" s="214">
        <f>B25-'EFECTIVO ADMON'!F5</f>
        <v>2953.7391082759996</v>
      </c>
    </row>
    <row r="26" spans="1:6" ht="15.75" thickBot="1" x14ac:dyDescent="0.3">
      <c r="A26" s="11"/>
      <c r="B26" s="41"/>
      <c r="C26" s="4" t="s">
        <v>436</v>
      </c>
      <c r="D26" s="29"/>
      <c r="E26" s="165" t="e">
        <f t="shared" si="1"/>
        <v>#VALUE!</v>
      </c>
    </row>
    <row r="27" spans="1:6" ht="15.75" thickBot="1" x14ac:dyDescent="0.3">
      <c r="A27" s="3" t="s">
        <v>21</v>
      </c>
      <c r="B27" s="191">
        <f>SUM(B2:B25)</f>
        <v>93402.404764695995</v>
      </c>
      <c r="C27" s="191">
        <f>SUM(C2:C25)</f>
        <v>90893.204807222675</v>
      </c>
      <c r="D27" s="36"/>
    </row>
    <row r="29" spans="1:6" x14ac:dyDescent="0.25">
      <c r="A29" s="1"/>
      <c r="B29" s="1"/>
      <c r="C29" s="1"/>
    </row>
  </sheetData>
  <sheetProtection algorithmName="SHA-512" hashValue="8YWrwUcf+PhmbLxqCdEWFoG05yTyM7WqsVG6lJdSABG2Xy57YyC0vVXAP+mpLOOMoVZ8VNbbzfpXwTLFYtE7Pw==" saltValue="URo6ADnQSQIv5vZTxtPrV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PLANTILLA 2020</vt:lpstr>
      <vt:lpstr>Hoja2</vt:lpstr>
      <vt:lpstr>BUENA ADMINISTRATIVOS</vt:lpstr>
      <vt:lpstr>EFECTIVO ADMON</vt:lpstr>
      <vt:lpstr>ADMINISTRACION BANAMEX</vt:lpstr>
      <vt:lpstr> SEGURIDAD BANCOMER</vt:lpstr>
      <vt:lpstr>SEGURIDAD EFECTIVO</vt:lpstr>
      <vt:lpstr>SEGURIDAD BANAMEX</vt:lpstr>
      <vt:lpstr>'EFECTIVO ADMON'!Área_de_impresión</vt:lpstr>
      <vt:lpstr>'SEGURIDAD EFECTIVO'!Área_de_impresión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Omar_conta</dc:creator>
  <cp:lastModifiedBy>Usuario</cp:lastModifiedBy>
  <cp:revision/>
  <cp:lastPrinted>2019-09-30T15:45:10Z</cp:lastPrinted>
  <dcterms:created xsi:type="dcterms:W3CDTF">2015-09-22T18:19:52Z</dcterms:created>
  <dcterms:modified xsi:type="dcterms:W3CDTF">2020-10-08T19:17:23Z</dcterms:modified>
</cp:coreProperties>
</file>